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30" activeTab="0"/>
  </bookViews>
  <sheets>
    <sheet name="zal_1" sheetId="1" r:id="rId1"/>
  </sheets>
  <definedNames>
    <definedName name="_xlnm.Print_Area" localSheetId="0">'zal_1'!$A$1:$F$400</definedName>
  </definedNames>
  <calcPr fullCalcOnLoad="1"/>
</workbook>
</file>

<file path=xl/sharedStrings.xml><?xml version="1.0" encoding="utf-8"?>
<sst xmlns="http://schemas.openxmlformats.org/spreadsheetml/2006/main" count="425" uniqueCount="175">
  <si>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</si>
  <si>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</si>
  <si>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</si>
  <si>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</si>
  <si>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</si>
  <si>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</si>
  <si>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</si>
  <si>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</si>
  <si>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</si>
  <si>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</si>
  <si>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</si>
  <si>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</si>
  <si>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</si>
  <si>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</si>
  <si>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</si>
  <si>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</si>
  <si>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</si>
  <si>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</si>
  <si>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</si>
  <si>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</si>
  <si>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</si>
  <si>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</si>
  <si>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</si>
  <si>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</si>
  <si>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</si>
  <si>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</si>
  <si>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</si>
  <si>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</si>
  <si>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</si>
  <si>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</si>
  <si>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</si>
  <si>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</si>
  <si>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</si>
  <si>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</si>
  <si>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</si>
  <si>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</si>
  <si>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</si>
  <si>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</si>
  <si>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</si>
  <si>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</si>
  <si>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</si>
  <si>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</si>
  <si>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</si>
  <si>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</si>
  <si>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</si>
  <si>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</si>
  <si>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</si>
  <si>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</si>
  <si>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</si>
  <si>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</si>
  <si>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</si>
  <si>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</si>
  <si>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</si>
  <si>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</si>
  <si>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</si>
  <si>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</si>
  <si>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</si>
  <si>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</si>
  <si>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</si>
  <si>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</si>
  <si>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</si>
  <si>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</si>
  <si>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</si>
  <si>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</si>
  <si>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</si>
  <si>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</si>
  <si>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</si>
  <si>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</si>
  <si>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</si>
  <si>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</si>
  <si>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</si>
  <si>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</si>
  <si>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</si>
  <si>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</si>
  <si>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</si>
  <si>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</si>
  <si>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</si>
  <si>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</si>
  <si>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</si>
  <si>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</si>
  <si>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</si>
  <si>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</si>
  <si>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</si>
  <si>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</si>
  <si>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</si>
  <si>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</si>
  <si>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</si>
  <si>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</si>
  <si>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</si>
  <si>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</si>
  <si>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</si>
  <si>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</si>
  <si>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</si>
  <si>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</si>
  <si>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</si>
  <si>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</si>
  <si>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</si>
  <si>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</si>
  <si>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</si>
  <si>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</si>
  <si>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</si>
  <si>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</si>
  <si>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</si>
  <si>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</si>
  <si>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</si>
  <si>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</si>
  <si>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</si>
  <si>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</si>
  <si>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</si>
  <si>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</si>
  <si>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</si>
  <si>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</si>
  <si>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</si>
  <si>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</si>
  <si>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</si>
  <si>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</si>
  <si>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</si>
  <si>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</si>
  <si>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</si>
  <si>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</si>
  <si>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</si>
  <si>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</si>
  <si>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</si>
  <si>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</si>
  <si>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</si>
  <si>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</si>
  <si>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</si>
  <si>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</si>
  <si>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</si>
  <si>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</si>
  <si>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</si>
  <si>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</si>
  <si>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</si>
  <si>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</si>
  <si>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</si>
  <si>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</si>
  <si>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</si>
  <si>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</si>
  <si>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</si>
  <si>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</si>
  <si>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</si>
  <si>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</si>
  <si>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</si>
  <si>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</si>
  <si>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</si>
  <si>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</si>
  <si>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</si>
  <si>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</si>
  <si>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</si>
  <si>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</si>
  <si>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</si>
  <si>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</si>
  <si>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</si>
  <si>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</si>
  <si>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</si>
  <si>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</si>
  <si>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</si>
  <si>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</si>
  <si>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</si>
  <si>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inwestycje i zakupy inwestycyjne</t>
  </si>
  <si>
    <t>wydatki majątkowe - w tym:</t>
  </si>
  <si>
    <t>Otrzymane spadki, zapisy i darowizny w postaci pieniężnej</t>
  </si>
  <si>
    <t>wydatki jednostek budżetowych- wydatki związane z realizacją ich statutowych zadań (Rezerwa celowa)*</t>
  </si>
  <si>
    <t>Usługi opiekuńcze i specjalistyczne usługi opiekuńcze</t>
  </si>
  <si>
    <t xml:space="preserve">inwestycje i zakupy inwestycyjne  </t>
  </si>
  <si>
    <t>Gospodarka komunalna i ochrona środowiska</t>
  </si>
  <si>
    <t>Dotacje celowe w ramach programów finansowanych z udziałem środków unijnych</t>
  </si>
  <si>
    <t>inwestycje i zakupy inwestycyjne - na programy finanoswane z udziałem środków unijnych</t>
  </si>
  <si>
    <t>Zapewnienie uczniom prawa do bezpłatnego dostępu do podręczników, materiałów edukacyjnych lub materiałów ćwiczeniowych</t>
  </si>
  <si>
    <t>Składki na ubezpieczenie zdrowotne opłacane za osoby pobierające niektóre świadczenia rodzinne oraz za osoby pobierające zasiłki dla opiekunów</t>
  </si>
  <si>
    <t>Urzędy gmin</t>
  </si>
  <si>
    <t>Pomoc w zakresie dożywiania</t>
  </si>
  <si>
    <t>Załącznik nr 1 do Zarządzenia Wójta Gminy Kłomnice nr 165/2020 z dnia 19.11.2020</t>
  </si>
  <si>
    <t>Rezerwa ogólna została przeznaczona na zwiększenie wydatków w rozdziale 80104</t>
  </si>
  <si>
    <t>paragraf 4330 zakup usług przez jst od innych jst o kwotę 15 101,00zł.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</si>
</sst>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5" borderId="16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7" borderId="15" xfId="0" applyFont="1" applyFill="1" applyBorder="1" applyAlignment="1">
      <alignment horizontal="left" wrapText="1"/>
    </xf>
    <xf numFmtId="0" fontId="18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0" fontId="18" fillId="27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26" fillId="0" borderId="19" xfId="0" applyFont="1" applyBorder="1" applyAlignment="1">
      <alignment/>
    </xf>
    <xf numFmtId="0" fontId="18" fillId="0" borderId="14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7" borderId="21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5"/>
  <sheetViews>
    <sheetView tabSelected="1" zoomScalePageLayoutView="0" workbookViewId="0" topLeftCell="A308">
      <selection activeCell="A432" sqref="A432:F432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23" t="s">
        <v>172</v>
      </c>
      <c r="F1" s="223"/>
      <c r="I1" s="221"/>
      <c r="J1" s="221"/>
    </row>
    <row r="2" spans="1:10" ht="18.75">
      <c r="A2" s="5"/>
      <c r="B2" s="5"/>
      <c r="C2" s="5" t="s">
        <v>121</v>
      </c>
      <c r="D2" s="5"/>
      <c r="E2" s="223"/>
      <c r="F2" s="223"/>
      <c r="G2" s="5"/>
      <c r="H2" s="5"/>
      <c r="I2" s="6"/>
      <c r="J2" s="5"/>
    </row>
    <row r="3" spans="1:10" ht="18.75">
      <c r="A3" s="7"/>
      <c r="B3" s="7"/>
      <c r="C3" s="7"/>
      <c r="D3" s="7"/>
      <c r="E3" s="223"/>
      <c r="F3" s="223"/>
      <c r="G3" s="7"/>
      <c r="H3" s="7"/>
      <c r="I3" s="8"/>
      <c r="J3" s="7"/>
    </row>
    <row r="4" spans="1:11" s="10" customFormat="1" ht="18.75">
      <c r="A4" s="222" t="s">
        <v>0</v>
      </c>
      <c r="B4" s="222"/>
      <c r="C4" s="222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18" t="s">
        <v>1</v>
      </c>
      <c r="B6" s="218"/>
      <c r="C6" s="218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07" t="s">
        <v>3</v>
      </c>
      <c r="C9" s="208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207"/>
      <c r="C10" s="208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24" t="s">
        <v>16</v>
      </c>
      <c r="C11" s="225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02" t="s">
        <v>123</v>
      </c>
      <c r="C12" s="204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135</v>
      </c>
      <c r="B13" s="209" t="s">
        <v>47</v>
      </c>
      <c r="C13" s="210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02" t="s">
        <v>136</v>
      </c>
      <c r="C14" s="203"/>
      <c r="D14" s="204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02" t="s">
        <v>113</v>
      </c>
      <c r="C15" s="204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>
      <c r="A16" s="173">
        <v>750</v>
      </c>
      <c r="B16" s="229" t="s">
        <v>56</v>
      </c>
      <c r="C16" s="230"/>
      <c r="D16" s="174"/>
      <c r="E16" s="175"/>
      <c r="F16" s="175">
        <f>F17</f>
        <v>6569.28</v>
      </c>
      <c r="G16" s="5"/>
      <c r="H16" s="5"/>
      <c r="I16" s="6"/>
      <c r="J16" s="7"/>
      <c r="K16" s="7"/>
    </row>
    <row r="17" spans="1:11" s="10" customFormat="1" ht="74.25" customHeight="1">
      <c r="A17" s="14"/>
      <c r="B17" s="202" t="s">
        <v>123</v>
      </c>
      <c r="C17" s="204"/>
      <c r="D17" s="16"/>
      <c r="E17" s="25"/>
      <c r="F17" s="25">
        <v>6569.28</v>
      </c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205" t="s">
        <v>147</v>
      </c>
      <c r="C18" s="206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202" t="s">
        <v>123</v>
      </c>
      <c r="C19" s="204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11" t="s">
        <v>73</v>
      </c>
      <c r="C20" s="212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202" t="s">
        <v>113</v>
      </c>
      <c r="C21" s="204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202" t="s">
        <v>125</v>
      </c>
      <c r="C22" s="204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209" t="s">
        <v>132</v>
      </c>
      <c r="C23" s="210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202" t="s">
        <v>8</v>
      </c>
      <c r="C24" s="204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202" t="s">
        <v>123</v>
      </c>
      <c r="C25" s="204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>
        <v>754</v>
      </c>
      <c r="B26" s="205" t="s">
        <v>147</v>
      </c>
      <c r="C26" s="226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38.25" customHeight="1" hidden="1">
      <c r="A27" s="14"/>
      <c r="B27" s="202" t="s">
        <v>161</v>
      </c>
      <c r="C27" s="204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227" t="s">
        <v>7</v>
      </c>
      <c r="C28" s="228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202" t="s">
        <v>113</v>
      </c>
      <c r="C29" s="204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202" t="s">
        <v>123</v>
      </c>
      <c r="C30" s="204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>
      <c r="A31" s="154">
        <v>851</v>
      </c>
      <c r="B31" s="205" t="s">
        <v>84</v>
      </c>
      <c r="C31" s="226"/>
      <c r="D31" s="152"/>
      <c r="E31" s="153"/>
      <c r="F31" s="153">
        <f>F32</f>
        <v>3533.62</v>
      </c>
      <c r="G31" s="5"/>
      <c r="H31" s="5"/>
      <c r="I31" s="6"/>
      <c r="J31" s="7"/>
      <c r="K31" s="7"/>
    </row>
    <row r="32" spans="1:11" s="10" customFormat="1" ht="77.25" customHeight="1">
      <c r="A32" s="14"/>
      <c r="B32" s="202" t="s">
        <v>123</v>
      </c>
      <c r="C32" s="204"/>
      <c r="D32" s="16"/>
      <c r="E32" s="25"/>
      <c r="F32" s="25">
        <v>3533.62</v>
      </c>
      <c r="G32" s="5"/>
      <c r="H32" s="5"/>
      <c r="I32" s="6"/>
      <c r="J32" s="7"/>
      <c r="K32" s="7"/>
    </row>
    <row r="33" spans="1:11" s="23" customFormat="1" ht="18.75">
      <c r="A33" s="27">
        <v>852</v>
      </c>
      <c r="B33" s="211" t="s">
        <v>9</v>
      </c>
      <c r="C33" s="212"/>
      <c r="D33" s="19"/>
      <c r="E33" s="20">
        <f>E35+E34</f>
        <v>0</v>
      </c>
      <c r="F33" s="20">
        <f>F35+F34</f>
        <v>37236</v>
      </c>
      <c r="G33" s="21"/>
      <c r="H33" s="21"/>
      <c r="I33" s="22"/>
      <c r="J33" s="21"/>
      <c r="K33" s="21"/>
    </row>
    <row r="34" spans="1:11" s="23" customFormat="1" ht="54.75" customHeight="1">
      <c r="A34" s="145"/>
      <c r="B34" s="202" t="s">
        <v>113</v>
      </c>
      <c r="C34" s="204"/>
      <c r="D34" s="146"/>
      <c r="E34" s="147"/>
      <c r="F34" s="147">
        <v>37236</v>
      </c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202" t="s">
        <v>123</v>
      </c>
      <c r="C35" s="204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209" t="s">
        <v>10</v>
      </c>
      <c r="C36" s="210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202" t="s">
        <v>127</v>
      </c>
      <c r="C37" s="204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202" t="s">
        <v>113</v>
      </c>
      <c r="C38" s="204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>
      <c r="A39" s="154">
        <v>855</v>
      </c>
      <c r="B39" s="205" t="s">
        <v>138</v>
      </c>
      <c r="C39" s="206"/>
      <c r="D39" s="152"/>
      <c r="E39" s="153">
        <f>E42+E40</f>
        <v>8000</v>
      </c>
      <c r="F39" s="153">
        <f>F40+F41+F42</f>
        <v>200070</v>
      </c>
      <c r="G39" s="5"/>
      <c r="H39" s="5"/>
      <c r="I39" s="6"/>
      <c r="J39" s="7"/>
      <c r="K39" s="7"/>
    </row>
    <row r="40" spans="1:11" s="10" customFormat="1" ht="70.5" customHeight="1">
      <c r="A40" s="14"/>
      <c r="B40" s="202" t="s">
        <v>123</v>
      </c>
      <c r="C40" s="203"/>
      <c r="D40" s="204"/>
      <c r="E40" s="25">
        <v>8000</v>
      </c>
      <c r="F40" s="25">
        <v>200070</v>
      </c>
      <c r="G40" s="5"/>
      <c r="H40" s="5"/>
      <c r="I40" s="6"/>
      <c r="J40" s="7"/>
      <c r="K40" s="7"/>
    </row>
    <row r="41" spans="1:11" s="10" customFormat="1" ht="56.25" customHeight="1" hidden="1">
      <c r="A41" s="14"/>
      <c r="B41" s="202" t="s">
        <v>113</v>
      </c>
      <c r="C41" s="203"/>
      <c r="D41" s="204"/>
      <c r="E41" s="25"/>
      <c r="F41" s="25"/>
      <c r="G41" s="5"/>
      <c r="H41" s="5"/>
      <c r="I41" s="6"/>
      <c r="J41" s="7"/>
      <c r="K41" s="7"/>
    </row>
    <row r="42" spans="1:11" s="10" customFormat="1" ht="106.5" customHeight="1" hidden="1">
      <c r="A42" s="14"/>
      <c r="B42" s="202" t="s">
        <v>139</v>
      </c>
      <c r="C42" s="203"/>
      <c r="D42" s="167"/>
      <c r="E42" s="25"/>
      <c r="F42" s="25"/>
      <c r="G42" s="5"/>
      <c r="H42" s="5"/>
      <c r="I42" s="6"/>
      <c r="J42" s="7"/>
      <c r="K42" s="7"/>
    </row>
    <row r="43" spans="1:11" s="196" customFormat="1" ht="21.75" customHeight="1" hidden="1">
      <c r="A43" s="154">
        <v>900</v>
      </c>
      <c r="B43" s="205" t="s">
        <v>165</v>
      </c>
      <c r="C43" s="220"/>
      <c r="D43" s="192"/>
      <c r="E43" s="153">
        <f>E44</f>
        <v>0</v>
      </c>
      <c r="F43" s="153"/>
      <c r="G43" s="193"/>
      <c r="H43" s="193"/>
      <c r="I43" s="194"/>
      <c r="J43" s="195"/>
      <c r="K43" s="195"/>
    </row>
    <row r="44" spans="1:11" s="10" customFormat="1" ht="39.75" customHeight="1" hidden="1">
      <c r="A44" s="14"/>
      <c r="B44" s="202" t="s">
        <v>166</v>
      </c>
      <c r="C44" s="203"/>
      <c r="D44" s="167"/>
      <c r="E44" s="25"/>
      <c r="F44" s="25"/>
      <c r="G44" s="5"/>
      <c r="H44" s="5"/>
      <c r="I44" s="6"/>
      <c r="J44" s="7"/>
      <c r="K44" s="7"/>
    </row>
    <row r="45" spans="1:11" s="10" customFormat="1" ht="24" customHeight="1" hidden="1">
      <c r="A45" s="154">
        <v>926</v>
      </c>
      <c r="B45" s="205" t="s">
        <v>102</v>
      </c>
      <c r="C45" s="206"/>
      <c r="D45" s="185"/>
      <c r="E45" s="186"/>
      <c r="F45" s="187">
        <f>F46</f>
        <v>0</v>
      </c>
      <c r="G45" s="5"/>
      <c r="H45" s="5"/>
      <c r="I45" s="6"/>
      <c r="J45" s="7"/>
      <c r="K45" s="7"/>
    </row>
    <row r="46" spans="1:11" s="10" customFormat="1" ht="60.75" customHeight="1" hidden="1">
      <c r="A46" s="14"/>
      <c r="B46" s="202" t="s">
        <v>158</v>
      </c>
      <c r="C46" s="204"/>
      <c r="D46" s="167"/>
      <c r="E46" s="25"/>
      <c r="F46" s="25"/>
      <c r="G46" s="5"/>
      <c r="H46" s="5"/>
      <c r="I46" s="6"/>
      <c r="J46" s="7"/>
      <c r="K46" s="7"/>
    </row>
    <row r="47" spans="1:11" s="35" customFormat="1" ht="21" customHeight="1">
      <c r="A47" s="28"/>
      <c r="B47" s="216" t="s">
        <v>11</v>
      </c>
      <c r="C47" s="217"/>
      <c r="D47" s="29"/>
      <c r="E47" s="30">
        <f>E42+E33+E20+E43+E39</f>
        <v>8000</v>
      </c>
      <c r="F47" s="30">
        <f>F33+F31+F28+F26+F23+F13+F36+F20+F39+F16+F18+F11+F45</f>
        <v>247408.9</v>
      </c>
      <c r="G47" s="31"/>
      <c r="H47" s="32">
        <f>F47-E47</f>
        <v>239408.9</v>
      </c>
      <c r="I47" s="33"/>
      <c r="J47" s="34">
        <f>F47-E47</f>
        <v>239408.9</v>
      </c>
      <c r="K47" s="31"/>
    </row>
    <row r="48" spans="1:11" s="10" customFormat="1" ht="13.5" customHeight="1">
      <c r="A48" s="11"/>
      <c r="B48" s="11"/>
      <c r="C48" s="11"/>
      <c r="D48" s="9"/>
      <c r="E48" s="5"/>
      <c r="F48" s="5"/>
      <c r="G48" s="5"/>
      <c r="H48" s="5"/>
      <c r="I48" s="6"/>
      <c r="J48" s="7"/>
      <c r="K48" s="7"/>
    </row>
    <row r="49" spans="1:11" s="10" customFormat="1" ht="16.5" customHeight="1">
      <c r="A49" s="218" t="s">
        <v>12</v>
      </c>
      <c r="B49" s="218"/>
      <c r="C49" s="218"/>
      <c r="D49" s="9"/>
      <c r="E49" s="5"/>
      <c r="F49" s="5"/>
      <c r="G49" s="5"/>
      <c r="H49" s="5"/>
      <c r="I49" s="6"/>
      <c r="J49" s="5"/>
      <c r="K49" s="7"/>
    </row>
    <row r="50" spans="1:11" s="10" customFormat="1" ht="9" customHeight="1">
      <c r="A50" s="9"/>
      <c r="B50" s="9"/>
      <c r="C50" s="9"/>
      <c r="D50" s="9"/>
      <c r="E50" s="5"/>
      <c r="F50" s="5"/>
      <c r="G50" s="5"/>
      <c r="H50" s="5"/>
      <c r="I50" s="6"/>
      <c r="J50" s="5"/>
      <c r="K50" s="7"/>
    </row>
    <row r="51" spans="1:11" s="10" customFormat="1" ht="7.5" customHeight="1">
      <c r="A51" s="9"/>
      <c r="B51" s="9"/>
      <c r="C51" s="9"/>
      <c r="D51" s="9"/>
      <c r="E51" s="5"/>
      <c r="F51" s="5"/>
      <c r="G51" s="5"/>
      <c r="H51" s="5"/>
      <c r="I51" s="6"/>
      <c r="J51" s="5"/>
      <c r="K51" s="7"/>
    </row>
    <row r="52" spans="1:10" ht="24.75" customHeight="1">
      <c r="A52" s="16" t="s">
        <v>2</v>
      </c>
      <c r="B52" s="36" t="s">
        <v>13</v>
      </c>
      <c r="C52" s="15" t="s">
        <v>14</v>
      </c>
      <c r="D52" s="4" t="s">
        <v>15</v>
      </c>
      <c r="E52" s="37" t="s">
        <v>4</v>
      </c>
      <c r="F52" s="37" t="s">
        <v>5</v>
      </c>
      <c r="G52" s="7"/>
      <c r="H52" s="7"/>
      <c r="I52" s="8"/>
      <c r="J52" s="12"/>
    </row>
    <row r="53" spans="1:12" s="38" customFormat="1" ht="10.5" customHeight="1">
      <c r="A53" s="38">
        <v>1</v>
      </c>
      <c r="B53" s="39">
        <v>2</v>
      </c>
      <c r="C53" s="40">
        <v>3</v>
      </c>
      <c r="D53" s="41">
        <v>4</v>
      </c>
      <c r="E53" s="38">
        <v>4</v>
      </c>
      <c r="F53" s="38">
        <v>5</v>
      </c>
      <c r="G53" s="42"/>
      <c r="H53" s="42"/>
      <c r="I53" s="43"/>
      <c r="J53" s="42"/>
      <c r="K53" s="42"/>
      <c r="L53" s="44"/>
    </row>
    <row r="54" spans="1:25" s="27" customFormat="1" ht="19.5" customHeight="1" hidden="1">
      <c r="A54" s="17" t="s">
        <v>6</v>
      </c>
      <c r="B54" s="45"/>
      <c r="C54" s="26" t="s">
        <v>16</v>
      </c>
      <c r="D54" s="46">
        <f>+D55+D64+D73+D75+D85</f>
        <v>1512819.1</v>
      </c>
      <c r="E54" s="47">
        <f>E64+E85+E55+E75</f>
        <v>0</v>
      </c>
      <c r="F54" s="47">
        <f>F85+F55+F64+F75+F73</f>
        <v>0</v>
      </c>
      <c r="G54" s="48"/>
      <c r="H54" s="48"/>
      <c r="I54" s="49"/>
      <c r="J54" s="48"/>
      <c r="K54" s="48">
        <f aca="true" t="shared" si="0" ref="K54:Y54">K55+K64+K73+K75</f>
        <v>0</v>
      </c>
      <c r="L54" s="50">
        <f t="shared" si="0"/>
        <v>0</v>
      </c>
      <c r="M54" s="47">
        <f t="shared" si="0"/>
        <v>0</v>
      </c>
      <c r="N54" s="47">
        <f t="shared" si="0"/>
        <v>0</v>
      </c>
      <c r="O54" s="47">
        <f t="shared" si="0"/>
        <v>0</v>
      </c>
      <c r="P54" s="47">
        <f t="shared" si="0"/>
        <v>0</v>
      </c>
      <c r="Q54" s="47">
        <f t="shared" si="0"/>
        <v>0</v>
      </c>
      <c r="R54" s="47">
        <f t="shared" si="0"/>
        <v>0</v>
      </c>
      <c r="S54" s="47">
        <f t="shared" si="0"/>
        <v>0</v>
      </c>
      <c r="T54" s="47">
        <f t="shared" si="0"/>
        <v>0</v>
      </c>
      <c r="U54" s="47">
        <f t="shared" si="0"/>
        <v>0</v>
      </c>
      <c r="V54" s="47">
        <f t="shared" si="0"/>
        <v>0</v>
      </c>
      <c r="W54" s="47">
        <f t="shared" si="0"/>
        <v>0</v>
      </c>
      <c r="X54" s="47">
        <f t="shared" si="0"/>
        <v>0</v>
      </c>
      <c r="Y54" s="47">
        <f t="shared" si="0"/>
        <v>0</v>
      </c>
    </row>
    <row r="55" spans="1:12" s="61" customFormat="1" ht="26.25" customHeight="1" hidden="1">
      <c r="A55" s="51"/>
      <c r="B55" s="52" t="s">
        <v>17</v>
      </c>
      <c r="C55" s="53" t="s">
        <v>18</v>
      </c>
      <c r="D55" s="54">
        <v>80000</v>
      </c>
      <c r="E55" s="55">
        <f>E63+E57+E56</f>
        <v>0</v>
      </c>
      <c r="F55" s="55">
        <f>F63+F59</f>
        <v>0</v>
      </c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19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20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21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22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23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24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25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21.75" customHeight="1" hidden="1">
      <c r="A63" s="51"/>
      <c r="B63" s="52"/>
      <c r="C63" s="62" t="s">
        <v>26</v>
      </c>
      <c r="D63" s="54"/>
      <c r="E63" s="64"/>
      <c r="F63" s="55"/>
      <c r="G63" s="56"/>
      <c r="H63" s="57"/>
      <c r="I63" s="58"/>
      <c r="J63" s="57"/>
      <c r="K63" s="59"/>
      <c r="L63" s="60"/>
    </row>
    <row r="64" spans="1:12" s="61" customFormat="1" ht="18" customHeight="1" hidden="1">
      <c r="A64" s="197"/>
      <c r="B64" s="52" t="s">
        <v>27</v>
      </c>
      <c r="C64" s="63" t="s">
        <v>28</v>
      </c>
      <c r="D64" s="54">
        <v>1124100</v>
      </c>
      <c r="E64" s="55">
        <f>E65+E66+E67+E68+E69+E70+E71+E72</f>
        <v>0</v>
      </c>
      <c r="F64" s="55">
        <f>F65+F66+F67+F68+F69+F70+F71+F72</f>
        <v>0</v>
      </c>
      <c r="G64" s="56"/>
      <c r="H64" s="57"/>
      <c r="I64" s="58"/>
      <c r="J64" s="56"/>
      <c r="K64" s="59"/>
      <c r="L64" s="60"/>
    </row>
    <row r="65" spans="1:12" s="61" customFormat="1" ht="36" customHeight="1" hidden="1">
      <c r="A65" s="198"/>
      <c r="B65" s="52"/>
      <c r="C65" s="62" t="s">
        <v>93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198"/>
      <c r="B66" s="52"/>
      <c r="C66" s="62" t="s">
        <v>29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198"/>
      <c r="B67" s="52"/>
      <c r="C67" s="62" t="s">
        <v>19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198"/>
      <c r="B68" s="52"/>
      <c r="C68" s="62" t="s">
        <v>30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198"/>
      <c r="B69" s="52"/>
      <c r="C69" s="62" t="s">
        <v>31</v>
      </c>
      <c r="D69" s="54"/>
      <c r="E69" s="55"/>
      <c r="F69" s="55"/>
      <c r="G69" s="56"/>
      <c r="H69" s="57"/>
      <c r="I69" s="58"/>
      <c r="J69" s="57"/>
      <c r="K69" s="59"/>
      <c r="L69" s="60"/>
    </row>
    <row r="70" spans="1:12" s="61" customFormat="1" ht="36.75" customHeight="1" hidden="1">
      <c r="A70" s="198"/>
      <c r="B70" s="52"/>
      <c r="C70" s="62" t="s">
        <v>20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" customHeight="1" hidden="1">
      <c r="A71" s="198"/>
      <c r="B71" s="52"/>
      <c r="C71" s="62" t="s">
        <v>25</v>
      </c>
      <c r="D71" s="54"/>
      <c r="E71" s="55"/>
      <c r="F71" s="55"/>
      <c r="H71" s="57"/>
      <c r="I71" s="58"/>
      <c r="J71" s="57"/>
      <c r="K71" s="59"/>
      <c r="L71" s="60"/>
    </row>
    <row r="72" spans="1:12" s="61" customFormat="1" ht="18.75" hidden="1">
      <c r="A72" s="198"/>
      <c r="B72" s="52"/>
      <c r="C72" s="62" t="s">
        <v>26</v>
      </c>
      <c r="D72" s="54"/>
      <c r="E72" s="64"/>
      <c r="F72" s="55"/>
      <c r="G72" s="56">
        <f>310399-122489+112000</f>
        <v>299910</v>
      </c>
      <c r="H72" s="57"/>
      <c r="I72" s="58"/>
      <c r="J72" s="57"/>
      <c r="K72" s="59"/>
      <c r="L72" s="60"/>
    </row>
    <row r="73" spans="1:12" s="61" customFormat="1" ht="21.75" customHeight="1" hidden="1">
      <c r="A73" s="198"/>
      <c r="B73" s="52" t="s">
        <v>32</v>
      </c>
      <c r="C73" s="63" t="s">
        <v>33</v>
      </c>
      <c r="D73" s="54">
        <v>15100</v>
      </c>
      <c r="E73" s="55"/>
      <c r="F73" s="55">
        <f>F74</f>
        <v>0</v>
      </c>
      <c r="G73" s="56"/>
      <c r="H73" s="56"/>
      <c r="I73" s="58"/>
      <c r="J73" s="56"/>
      <c r="K73" s="59"/>
      <c r="L73" s="60"/>
    </row>
    <row r="74" spans="1:12" s="61" customFormat="1" ht="36" customHeight="1" hidden="1">
      <c r="A74" s="198"/>
      <c r="B74" s="52"/>
      <c r="C74" s="62" t="s">
        <v>20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21" customHeight="1" hidden="1">
      <c r="A75" s="198"/>
      <c r="B75" s="52" t="s">
        <v>154</v>
      </c>
      <c r="C75" s="63" t="s">
        <v>155</v>
      </c>
      <c r="D75" s="54"/>
      <c r="E75" s="55">
        <f>E83</f>
        <v>0</v>
      </c>
      <c r="F75" s="55">
        <f>F82+F83</f>
        <v>0</v>
      </c>
      <c r="G75" s="56"/>
      <c r="H75" s="57"/>
      <c r="I75" s="58"/>
      <c r="J75" s="56"/>
      <c r="K75" s="59"/>
      <c r="L75" s="60"/>
    </row>
    <row r="76" spans="1:12" s="61" customFormat="1" ht="36" customHeight="1" hidden="1">
      <c r="A76" s="198"/>
      <c r="B76" s="52"/>
      <c r="C76" s="62" t="s">
        <v>19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198"/>
      <c r="B77" s="52"/>
      <c r="C77" s="62" t="s">
        <v>20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198"/>
      <c r="B78" s="52"/>
      <c r="C78" s="62" t="s">
        <v>21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198"/>
      <c r="B79" s="52"/>
      <c r="C79" s="62" t="s">
        <v>34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198"/>
      <c r="B80" s="52"/>
      <c r="C80" s="62" t="s">
        <v>23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 hidden="1">
      <c r="A81" s="198"/>
      <c r="B81" s="52"/>
      <c r="C81" s="62" t="s">
        <v>24</v>
      </c>
      <c r="D81" s="54"/>
      <c r="E81" s="55"/>
      <c r="F81" s="55"/>
      <c r="G81" s="56"/>
      <c r="H81" s="57"/>
      <c r="I81" s="58"/>
      <c r="J81" s="57"/>
      <c r="K81" s="59"/>
      <c r="L81" s="60"/>
    </row>
    <row r="82" spans="1:12" s="61" customFormat="1" ht="36" customHeight="1" hidden="1">
      <c r="A82" s="198"/>
      <c r="B82" s="52"/>
      <c r="C82" s="62" t="s">
        <v>25</v>
      </c>
      <c r="D82" s="54"/>
      <c r="E82" s="55"/>
      <c r="F82" s="55"/>
      <c r="G82" s="56" t="s">
        <v>35</v>
      </c>
      <c r="H82" s="57"/>
      <c r="I82" s="58"/>
      <c r="J82" s="57"/>
      <c r="K82" s="59"/>
      <c r="L82" s="60"/>
    </row>
    <row r="83" spans="1:12" s="61" customFormat="1" ht="23.25" customHeight="1" hidden="1">
      <c r="A83" s="198"/>
      <c r="B83" s="52"/>
      <c r="C83" s="62" t="s">
        <v>160</v>
      </c>
      <c r="D83" s="54"/>
      <c r="E83" s="64"/>
      <c r="F83" s="55"/>
      <c r="G83" s="56"/>
      <c r="H83" s="57"/>
      <c r="I83" s="58"/>
      <c r="J83" s="57"/>
      <c r="K83" s="59"/>
      <c r="L83" s="60"/>
    </row>
    <row r="84" spans="1:12" s="61" customFormat="1" ht="23.25" customHeight="1" hidden="1">
      <c r="A84" s="198"/>
      <c r="B84" s="52"/>
      <c r="C84" s="62" t="s">
        <v>159</v>
      </c>
      <c r="D84" s="54"/>
      <c r="E84" s="64"/>
      <c r="F84" s="55"/>
      <c r="G84" s="56"/>
      <c r="H84" s="57"/>
      <c r="I84" s="58"/>
      <c r="J84" s="57"/>
      <c r="K84" s="59"/>
      <c r="L84" s="60"/>
    </row>
    <row r="85" spans="1:12" s="69" customFormat="1" ht="20.25" customHeight="1" hidden="1">
      <c r="A85" s="198"/>
      <c r="B85" s="52" t="s">
        <v>36</v>
      </c>
      <c r="C85" s="63" t="s">
        <v>37</v>
      </c>
      <c r="D85" s="54">
        <v>293619.1</v>
      </c>
      <c r="E85" s="55">
        <f>E86+E87</f>
        <v>0</v>
      </c>
      <c r="F85" s="55">
        <f>F86+F87</f>
        <v>0</v>
      </c>
      <c r="G85" s="65"/>
      <c r="H85" s="66"/>
      <c r="I85" s="67"/>
      <c r="J85" s="66"/>
      <c r="K85" s="67"/>
      <c r="L85" s="68"/>
    </row>
    <row r="86" spans="1:12" s="69" customFormat="1" ht="53.25" customHeight="1" hidden="1">
      <c r="A86" s="198"/>
      <c r="B86" s="52"/>
      <c r="C86" s="62" t="s">
        <v>38</v>
      </c>
      <c r="D86" s="54"/>
      <c r="E86" s="55"/>
      <c r="F86" s="55"/>
      <c r="G86" s="65"/>
      <c r="H86" s="66"/>
      <c r="I86" s="67"/>
      <c r="J86" s="66"/>
      <c r="K86" s="67"/>
      <c r="L86" s="68"/>
    </row>
    <row r="87" spans="1:12" s="69" customFormat="1" ht="56.25" customHeight="1" hidden="1">
      <c r="A87" s="199"/>
      <c r="B87" s="52"/>
      <c r="C87" s="62" t="s">
        <v>39</v>
      </c>
      <c r="D87" s="54"/>
      <c r="E87" s="55"/>
      <c r="F87" s="55"/>
      <c r="G87" s="65"/>
      <c r="H87" s="66"/>
      <c r="I87" s="67"/>
      <c r="J87" s="66"/>
      <c r="K87" s="67"/>
      <c r="L87" s="68"/>
    </row>
    <row r="88" spans="1:12" s="27" customFormat="1" ht="36" customHeight="1" hidden="1">
      <c r="A88" s="17" t="s">
        <v>40</v>
      </c>
      <c r="B88" s="45"/>
      <c r="C88" s="26" t="s">
        <v>41</v>
      </c>
      <c r="D88" s="46"/>
      <c r="E88" s="47">
        <f>E89</f>
        <v>0</v>
      </c>
      <c r="F88" s="47">
        <f>F89</f>
        <v>0</v>
      </c>
      <c r="G88" s="48"/>
      <c r="H88" s="71"/>
      <c r="I88" s="72"/>
      <c r="J88" s="71"/>
      <c r="K88" s="73"/>
      <c r="L88" s="74"/>
    </row>
    <row r="89" spans="2:12" s="61" customFormat="1" ht="36" customHeight="1" hidden="1">
      <c r="B89" s="52" t="s">
        <v>42</v>
      </c>
      <c r="C89" s="63" t="s">
        <v>43</v>
      </c>
      <c r="D89" s="54"/>
      <c r="E89" s="55">
        <f>E90+E91</f>
        <v>0</v>
      </c>
      <c r="F89" s="55">
        <f>F90+F91</f>
        <v>0</v>
      </c>
      <c r="G89" s="56"/>
      <c r="H89" s="57"/>
      <c r="I89" s="58"/>
      <c r="J89" s="57"/>
      <c r="K89" s="59"/>
      <c r="L89" s="60"/>
    </row>
    <row r="90" spans="2:12" s="61" customFormat="1" ht="36" customHeight="1" hidden="1">
      <c r="B90" s="52"/>
      <c r="C90" s="70" t="s">
        <v>38</v>
      </c>
      <c r="D90" s="54"/>
      <c r="E90" s="55"/>
      <c r="F90" s="55"/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20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36" customHeight="1" hidden="1">
      <c r="A92" s="27">
        <v>500</v>
      </c>
      <c r="B92" s="45"/>
      <c r="C92" s="26" t="s">
        <v>44</v>
      </c>
      <c r="D92" s="46">
        <v>4700</v>
      </c>
      <c r="E92" s="47"/>
      <c r="F92" s="47">
        <f>F93</f>
        <v>0</v>
      </c>
      <c r="G92" s="48"/>
      <c r="H92" s="71"/>
      <c r="I92" s="72"/>
      <c r="J92" s="71"/>
      <c r="K92" s="73"/>
      <c r="L92" s="74"/>
    </row>
    <row r="93" spans="2:12" s="61" customFormat="1" ht="36" customHeight="1" hidden="1">
      <c r="B93" s="52" t="s">
        <v>45</v>
      </c>
      <c r="C93" s="63" t="s">
        <v>37</v>
      </c>
      <c r="D93" s="54">
        <v>4700</v>
      </c>
      <c r="E93" s="55"/>
      <c r="F93" s="55">
        <f>F94</f>
        <v>0</v>
      </c>
      <c r="G93" s="56"/>
      <c r="H93" s="57"/>
      <c r="I93" s="58"/>
      <c r="J93" s="57"/>
      <c r="K93" s="59"/>
      <c r="L93" s="60"/>
    </row>
    <row r="94" spans="2:12" s="61" customFormat="1" ht="36" customHeight="1" hidden="1">
      <c r="B94" s="52"/>
      <c r="C94" s="70" t="s">
        <v>46</v>
      </c>
      <c r="D94" s="54"/>
      <c r="E94" s="55"/>
      <c r="F94" s="55"/>
      <c r="G94" s="56"/>
      <c r="H94" s="57"/>
      <c r="I94" s="58"/>
      <c r="J94" s="57"/>
      <c r="K94" s="59"/>
      <c r="L94" s="60"/>
    </row>
    <row r="95" spans="1:12" s="27" customFormat="1" ht="21" customHeight="1" hidden="1">
      <c r="A95" s="27">
        <v>600</v>
      </c>
      <c r="B95" s="75"/>
      <c r="C95" s="26" t="s">
        <v>47</v>
      </c>
      <c r="D95" s="46">
        <f>+D96+D99+D103+D106</f>
        <v>4201601</v>
      </c>
      <c r="E95" s="47">
        <f>E96+E99+E103+E106</f>
        <v>0</v>
      </c>
      <c r="F95" s="47">
        <f>F99+F103+F96</f>
        <v>0</v>
      </c>
      <c r="G95" s="48"/>
      <c r="H95" s="71" t="s">
        <v>121</v>
      </c>
      <c r="I95" s="72"/>
      <c r="J95" s="48"/>
      <c r="K95" s="73"/>
      <c r="L95" s="74"/>
    </row>
    <row r="96" spans="2:12" s="61" customFormat="1" ht="36" customHeight="1" hidden="1">
      <c r="B96" s="76">
        <v>60011</v>
      </c>
      <c r="C96" s="63" t="s">
        <v>157</v>
      </c>
      <c r="D96" s="54">
        <v>1174650</v>
      </c>
      <c r="E96" s="55">
        <f>+E98</f>
        <v>0</v>
      </c>
      <c r="F96" s="55">
        <f>F97</f>
        <v>0</v>
      </c>
      <c r="G96" s="56"/>
      <c r="H96" s="57"/>
      <c r="I96" s="58"/>
      <c r="J96" s="56"/>
      <c r="K96" s="59"/>
      <c r="L96" s="60"/>
    </row>
    <row r="97" spans="2:12" s="61" customFormat="1" ht="36" customHeight="1" hidden="1">
      <c r="B97" s="76"/>
      <c r="C97" s="62" t="s">
        <v>20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19.5" customHeight="1" hidden="1">
      <c r="A98" s="134"/>
      <c r="B98" s="76"/>
      <c r="C98" s="62" t="s">
        <v>26</v>
      </c>
      <c r="D98" s="54"/>
      <c r="E98" s="55"/>
      <c r="F98" s="55"/>
      <c r="G98" s="56"/>
      <c r="H98" s="57"/>
      <c r="I98" s="58"/>
      <c r="J98" s="56"/>
      <c r="K98" s="59"/>
      <c r="L98" s="60"/>
    </row>
    <row r="99" spans="1:12" s="61" customFormat="1" ht="19.5" customHeight="1" hidden="1">
      <c r="A99" s="134"/>
      <c r="B99" s="76">
        <v>60016</v>
      </c>
      <c r="C99" s="63" t="s">
        <v>48</v>
      </c>
      <c r="D99" s="54">
        <v>2961951</v>
      </c>
      <c r="E99" s="55">
        <f>E102+E101</f>
        <v>0</v>
      </c>
      <c r="F99" s="55">
        <f>F101+F102+F108+F115+F100</f>
        <v>0</v>
      </c>
      <c r="G99" s="56"/>
      <c r="H99" s="57"/>
      <c r="I99" s="58"/>
      <c r="J99" s="56"/>
      <c r="K99" s="59"/>
      <c r="L99" s="60"/>
    </row>
    <row r="100" spans="1:12" s="61" customFormat="1" ht="36" customHeight="1" hidden="1">
      <c r="A100" s="168"/>
      <c r="B100" s="76"/>
      <c r="C100" s="62" t="s">
        <v>58</v>
      </c>
      <c r="D100" s="54"/>
      <c r="E100" s="55"/>
      <c r="F100" s="55"/>
      <c r="G100" s="56"/>
      <c r="H100" s="57"/>
      <c r="I100" s="58"/>
      <c r="J100" s="56"/>
      <c r="K100" s="59"/>
      <c r="L100" s="60"/>
    </row>
    <row r="101" spans="1:12" s="61" customFormat="1" ht="36" customHeight="1" hidden="1">
      <c r="A101" s="168"/>
      <c r="B101" s="76"/>
      <c r="C101" s="62" t="s">
        <v>20</v>
      </c>
      <c r="D101" s="54"/>
      <c r="E101" s="55"/>
      <c r="F101" s="55"/>
      <c r="G101" s="56"/>
      <c r="H101" s="57"/>
      <c r="I101" s="58"/>
      <c r="J101" s="56"/>
      <c r="K101" s="59"/>
      <c r="L101" s="60"/>
    </row>
    <row r="102" spans="1:12" s="61" customFormat="1" ht="18.75" customHeight="1" hidden="1">
      <c r="A102" s="168"/>
      <c r="B102" s="76"/>
      <c r="C102" s="62" t="s">
        <v>26</v>
      </c>
      <c r="D102" s="54"/>
      <c r="E102" s="55"/>
      <c r="F102" s="55"/>
      <c r="G102" s="56"/>
      <c r="H102" s="57"/>
      <c r="I102" s="58"/>
      <c r="J102" s="56"/>
      <c r="K102" s="59"/>
      <c r="L102" s="60"/>
    </row>
    <row r="103" spans="1:12" s="61" customFormat="1" ht="17.25" customHeight="1" hidden="1">
      <c r="A103" s="168"/>
      <c r="B103" s="76">
        <v>60017</v>
      </c>
      <c r="C103" s="63" t="s">
        <v>49</v>
      </c>
      <c r="D103" s="54">
        <v>27000</v>
      </c>
      <c r="E103" s="55">
        <f>E105+E104</f>
        <v>0</v>
      </c>
      <c r="F103" s="55">
        <f>F105+F104</f>
        <v>0</v>
      </c>
      <c r="G103" s="56"/>
      <c r="H103" s="57"/>
      <c r="I103" s="58"/>
      <c r="J103" s="57"/>
      <c r="K103" s="59"/>
      <c r="L103" s="60"/>
    </row>
    <row r="104" spans="1:12" s="61" customFormat="1" ht="37.5" customHeight="1" hidden="1">
      <c r="A104" s="168"/>
      <c r="B104" s="76"/>
      <c r="C104" s="62" t="s">
        <v>20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18" customHeight="1" hidden="1">
      <c r="A105" s="168"/>
      <c r="B105" s="76"/>
      <c r="C105" s="62" t="s">
        <v>26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61" customFormat="1" ht="23.25" customHeight="1" hidden="1">
      <c r="A106" s="168"/>
      <c r="B106" s="76">
        <v>60078</v>
      </c>
      <c r="C106" s="63" t="s">
        <v>50</v>
      </c>
      <c r="D106" s="54">
        <v>38000</v>
      </c>
      <c r="E106" s="55">
        <f>E107+E108</f>
        <v>0</v>
      </c>
      <c r="F106" s="55">
        <f>F107+F108</f>
        <v>0</v>
      </c>
      <c r="G106" s="56"/>
      <c r="H106" s="57"/>
      <c r="I106" s="58"/>
      <c r="J106" s="57"/>
      <c r="K106" s="59"/>
      <c r="L106" s="60"/>
    </row>
    <row r="107" spans="1:12" s="61" customFormat="1" ht="36" customHeight="1" hidden="1">
      <c r="A107" s="168"/>
      <c r="B107" s="76"/>
      <c r="C107" s="62" t="s">
        <v>20</v>
      </c>
      <c r="D107" s="54"/>
      <c r="E107" s="55"/>
      <c r="F107" s="55"/>
      <c r="G107" s="56"/>
      <c r="H107" s="57"/>
      <c r="I107" s="58"/>
      <c r="J107" s="57"/>
      <c r="K107" s="59"/>
      <c r="L107" s="60"/>
    </row>
    <row r="108" spans="1:12" s="61" customFormat="1" ht="18.75" customHeight="1" hidden="1">
      <c r="A108" s="99"/>
      <c r="B108" s="76"/>
      <c r="C108" s="62" t="s">
        <v>26</v>
      </c>
      <c r="D108" s="54"/>
      <c r="E108" s="55"/>
      <c r="F108" s="55"/>
      <c r="G108" s="56"/>
      <c r="H108" s="57"/>
      <c r="I108" s="58"/>
      <c r="J108" s="57"/>
      <c r="K108" s="59"/>
      <c r="L108" s="60"/>
    </row>
    <row r="109" spans="1:12" s="27" customFormat="1" ht="21" customHeight="1" hidden="1">
      <c r="A109" s="27">
        <v>700</v>
      </c>
      <c r="B109" s="75"/>
      <c r="C109" s="26" t="s">
        <v>51</v>
      </c>
      <c r="D109" s="46">
        <v>287000</v>
      </c>
      <c r="E109" s="47">
        <f>E110+E112</f>
        <v>0</v>
      </c>
      <c r="F109" s="47">
        <f>F110+F112</f>
        <v>0</v>
      </c>
      <c r="G109" s="48"/>
      <c r="H109" s="71"/>
      <c r="I109" s="72"/>
      <c r="J109" s="48"/>
      <c r="K109" s="73"/>
      <c r="L109" s="74"/>
    </row>
    <row r="110" spans="2:12" s="61" customFormat="1" ht="36" customHeight="1" hidden="1">
      <c r="B110" s="76">
        <v>70004</v>
      </c>
      <c r="C110" s="63" t="s">
        <v>52</v>
      </c>
      <c r="D110" s="54">
        <v>6500</v>
      </c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36" customHeight="1" hidden="1">
      <c r="B111" s="76"/>
      <c r="C111" s="63"/>
      <c r="D111" s="54"/>
      <c r="E111" s="55"/>
      <c r="F111" s="55"/>
      <c r="G111" s="56"/>
      <c r="H111" s="57"/>
      <c r="I111" s="58"/>
      <c r="J111" s="59"/>
      <c r="K111" s="59"/>
      <c r="L111" s="60"/>
    </row>
    <row r="112" spans="1:12" s="61" customFormat="1" ht="24.75" customHeight="1" hidden="1">
      <c r="A112" s="134"/>
      <c r="B112" s="76">
        <v>70005</v>
      </c>
      <c r="C112" s="63" t="s">
        <v>53</v>
      </c>
      <c r="D112" s="54">
        <v>177000</v>
      </c>
      <c r="E112" s="55">
        <f>E113+E114+E115</f>
        <v>0</v>
      </c>
      <c r="F112" s="55">
        <f>F113+F114+F115</f>
        <v>0</v>
      </c>
      <c r="G112" s="56"/>
      <c r="H112" s="57"/>
      <c r="I112" s="58"/>
      <c r="J112" s="56"/>
      <c r="K112" s="59"/>
      <c r="L112" s="60"/>
    </row>
    <row r="113" spans="1:12" s="61" customFormat="1" ht="36" customHeight="1" hidden="1">
      <c r="A113" s="168"/>
      <c r="B113" s="76"/>
      <c r="C113" s="62" t="s">
        <v>58</v>
      </c>
      <c r="D113" s="77"/>
      <c r="E113" s="55"/>
      <c r="F113" s="55"/>
      <c r="G113" s="56"/>
      <c r="H113" s="57"/>
      <c r="I113" s="58"/>
      <c r="J113" s="59"/>
      <c r="K113" s="59"/>
      <c r="L113" s="60"/>
    </row>
    <row r="114" spans="1:12" s="61" customFormat="1" ht="36" customHeight="1" hidden="1">
      <c r="A114" s="168"/>
      <c r="B114" s="191"/>
      <c r="C114" s="62" t="s">
        <v>20</v>
      </c>
      <c r="D114" s="77"/>
      <c r="E114" s="55"/>
      <c r="F114" s="55"/>
      <c r="G114" s="56"/>
      <c r="H114" s="57"/>
      <c r="I114" s="58"/>
      <c r="J114" s="59"/>
      <c r="K114" s="59"/>
      <c r="L114" s="60"/>
    </row>
    <row r="115" spans="1:12" s="61" customFormat="1" ht="16.5" customHeight="1" hidden="1">
      <c r="A115" s="168"/>
      <c r="B115" s="168"/>
      <c r="C115" s="62" t="s">
        <v>160</v>
      </c>
      <c r="D115" s="77"/>
      <c r="E115" s="55">
        <f>E116</f>
        <v>0</v>
      </c>
      <c r="F115" s="55">
        <f>F116</f>
        <v>0</v>
      </c>
      <c r="G115" s="56"/>
      <c r="H115" s="57"/>
      <c r="I115" s="58"/>
      <c r="J115" s="59"/>
      <c r="K115" s="59"/>
      <c r="L115" s="60"/>
    </row>
    <row r="116" spans="1:12" s="61" customFormat="1" ht="16.5" customHeight="1" hidden="1">
      <c r="A116" s="99"/>
      <c r="B116" s="76"/>
      <c r="C116" s="62" t="s">
        <v>159</v>
      </c>
      <c r="D116" s="77"/>
      <c r="E116" s="55"/>
      <c r="F116" s="55"/>
      <c r="G116" s="56"/>
      <c r="H116" s="57"/>
      <c r="I116" s="58"/>
      <c r="J116" s="59"/>
      <c r="K116" s="59"/>
      <c r="L116" s="60"/>
    </row>
    <row r="117" spans="1:12" s="27" customFormat="1" ht="18" customHeight="1" hidden="1">
      <c r="A117" s="27">
        <v>710</v>
      </c>
      <c r="B117" s="75"/>
      <c r="C117" s="26" t="s">
        <v>126</v>
      </c>
      <c r="D117" s="46">
        <v>73800</v>
      </c>
      <c r="E117" s="47">
        <f>E118+E122</f>
        <v>0</v>
      </c>
      <c r="F117" s="47">
        <f>F118+F122</f>
        <v>0</v>
      </c>
      <c r="G117" s="48"/>
      <c r="H117" s="71"/>
      <c r="I117" s="72"/>
      <c r="J117" s="73"/>
      <c r="K117" s="73"/>
      <c r="L117" s="74"/>
    </row>
    <row r="118" spans="1:12" s="78" customFormat="1" ht="21" customHeight="1" hidden="1">
      <c r="A118" s="83"/>
      <c r="B118" s="60">
        <v>71004</v>
      </c>
      <c r="C118" s="63" t="s">
        <v>54</v>
      </c>
      <c r="D118" s="79">
        <v>67800</v>
      </c>
      <c r="E118" s="55">
        <f>E120+E121</f>
        <v>0</v>
      </c>
      <c r="F118" s="55">
        <f>F120+F121+F119</f>
        <v>0</v>
      </c>
      <c r="G118" s="80"/>
      <c r="H118" s="80"/>
      <c r="I118" s="3"/>
      <c r="J118" s="2"/>
      <c r="K118" s="2"/>
      <c r="L118" s="81"/>
    </row>
    <row r="119" spans="1:12" s="78" customFormat="1" ht="35.25" customHeight="1" hidden="1">
      <c r="A119" s="172"/>
      <c r="B119" s="134"/>
      <c r="C119" s="62" t="s">
        <v>30</v>
      </c>
      <c r="D119" s="79"/>
      <c r="E119" s="55"/>
      <c r="F119" s="55"/>
      <c r="G119" s="80"/>
      <c r="H119" s="80"/>
      <c r="I119" s="3"/>
      <c r="J119" s="2"/>
      <c r="K119" s="2"/>
      <c r="L119" s="81"/>
    </row>
    <row r="120" spans="1:12" s="78" customFormat="1" ht="36" customHeight="1" hidden="1">
      <c r="A120" s="172"/>
      <c r="B120" s="168"/>
      <c r="C120" s="62" t="s">
        <v>58</v>
      </c>
      <c r="D120" s="77"/>
      <c r="E120" s="55"/>
      <c r="F120" s="55"/>
      <c r="G120" s="80"/>
      <c r="H120" s="80"/>
      <c r="I120" s="3"/>
      <c r="J120" s="2"/>
      <c r="K120" s="2"/>
      <c r="L120" s="81"/>
    </row>
    <row r="121" spans="1:12" s="78" customFormat="1" ht="36" customHeight="1" hidden="1">
      <c r="A121" s="104"/>
      <c r="B121" s="99"/>
      <c r="C121" s="62" t="s">
        <v>20</v>
      </c>
      <c r="D121" s="77"/>
      <c r="E121" s="55"/>
      <c r="F121" s="55"/>
      <c r="G121" s="80"/>
      <c r="H121" s="80"/>
      <c r="I121" s="3"/>
      <c r="J121" s="2"/>
      <c r="K121" s="2"/>
      <c r="L121" s="81"/>
    </row>
    <row r="122" spans="2:12" s="78" customFormat="1" ht="20.25" customHeight="1" hidden="1">
      <c r="B122" s="60">
        <v>71035</v>
      </c>
      <c r="C122" s="63" t="s">
        <v>55</v>
      </c>
      <c r="D122" s="79">
        <v>6000</v>
      </c>
      <c r="E122" s="55">
        <f>E123</f>
        <v>0</v>
      </c>
      <c r="F122" s="55">
        <f>F123</f>
        <v>0</v>
      </c>
      <c r="G122" s="80"/>
      <c r="H122" s="80"/>
      <c r="I122" s="3"/>
      <c r="J122" s="2"/>
      <c r="K122" s="2"/>
      <c r="L122" s="81"/>
    </row>
    <row r="123" spans="2:12" s="83" customFormat="1" ht="36" customHeight="1" hidden="1">
      <c r="B123" s="84"/>
      <c r="C123" s="62" t="s">
        <v>20</v>
      </c>
      <c r="D123" s="85"/>
      <c r="E123" s="55"/>
      <c r="F123" s="82"/>
      <c r="G123" s="80"/>
      <c r="H123" s="80"/>
      <c r="I123" s="3"/>
      <c r="J123" s="80"/>
      <c r="K123" s="2"/>
      <c r="L123" s="86"/>
    </row>
    <row r="124" spans="1:12" s="92" customFormat="1" ht="18.75" customHeight="1">
      <c r="A124" s="27">
        <v>750</v>
      </c>
      <c r="B124" s="27"/>
      <c r="C124" s="26" t="s">
        <v>56</v>
      </c>
      <c r="D124" s="87">
        <v>2964067.17</v>
      </c>
      <c r="E124" s="47">
        <f>E125+E132+E144+E129+E137+E140</f>
        <v>0</v>
      </c>
      <c r="F124" s="47">
        <f>F125+F137+F144+F132+F129+F140</f>
        <v>6569.28</v>
      </c>
      <c r="G124" s="88"/>
      <c r="H124" s="88"/>
      <c r="I124" s="89"/>
      <c r="J124" s="88"/>
      <c r="K124" s="90"/>
      <c r="L124" s="91"/>
    </row>
    <row r="125" spans="1:12" s="78" customFormat="1" ht="18.75" customHeight="1">
      <c r="A125" s="61"/>
      <c r="B125" s="61">
        <v>75011</v>
      </c>
      <c r="C125" s="63" t="s">
        <v>57</v>
      </c>
      <c r="D125" s="79">
        <v>191267.17</v>
      </c>
      <c r="E125" s="55">
        <f>E128+E126</f>
        <v>0</v>
      </c>
      <c r="F125" s="82">
        <f>F126+F127+F128</f>
        <v>6569.28</v>
      </c>
      <c r="G125" s="80"/>
      <c r="H125" s="80"/>
      <c r="I125" s="3"/>
      <c r="J125" s="80"/>
      <c r="K125" s="2"/>
      <c r="L125" s="81"/>
    </row>
    <row r="126" spans="1:12" s="78" customFormat="1" ht="57" customHeight="1">
      <c r="A126" s="61"/>
      <c r="B126" s="61"/>
      <c r="C126" s="62" t="s">
        <v>38</v>
      </c>
      <c r="D126" s="79"/>
      <c r="E126" s="55"/>
      <c r="F126" s="82">
        <v>6569.28</v>
      </c>
      <c r="G126" s="80"/>
      <c r="H126" s="80"/>
      <c r="I126" s="3"/>
      <c r="J126" s="80"/>
      <c r="K126" s="2"/>
      <c r="L126" s="81"/>
    </row>
    <row r="127" spans="1:12" s="78" customFormat="1" ht="36" customHeight="1" hidden="1">
      <c r="A127" s="61"/>
      <c r="B127" s="61"/>
      <c r="C127" s="62" t="s">
        <v>30</v>
      </c>
      <c r="D127" s="79"/>
      <c r="E127" s="55"/>
      <c r="F127" s="82"/>
      <c r="G127" s="80"/>
      <c r="H127" s="80"/>
      <c r="I127" s="3"/>
      <c r="J127" s="80"/>
      <c r="K127" s="2"/>
      <c r="L127" s="81"/>
    </row>
    <row r="128" spans="1:12" s="78" customFormat="1" ht="34.5" customHeight="1" hidden="1">
      <c r="A128" s="61"/>
      <c r="B128" s="61"/>
      <c r="C128" s="62" t="s">
        <v>46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20.25" customHeight="1" hidden="1">
      <c r="A129" s="61"/>
      <c r="B129" s="61">
        <v>75022</v>
      </c>
      <c r="C129" s="63" t="s">
        <v>59</v>
      </c>
      <c r="D129" s="79">
        <v>225550</v>
      </c>
      <c r="E129" s="55">
        <f>E130+E131</f>
        <v>0</v>
      </c>
      <c r="F129" s="82">
        <f>F130</f>
        <v>0</v>
      </c>
      <c r="G129" s="80"/>
      <c r="H129" s="80"/>
      <c r="I129" s="3"/>
      <c r="J129" s="80"/>
      <c r="K129" s="2"/>
      <c r="L129" s="81"/>
    </row>
    <row r="130" spans="1:12" s="78" customFormat="1" ht="36" customHeight="1" hidden="1">
      <c r="A130" s="61"/>
      <c r="B130" s="61"/>
      <c r="C130" s="62" t="s">
        <v>20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36" customHeight="1" hidden="1">
      <c r="A131" s="61"/>
      <c r="B131" s="61"/>
      <c r="C131" s="62" t="s">
        <v>30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21" customHeight="1" hidden="1">
      <c r="A132" s="61"/>
      <c r="B132" s="61">
        <v>75023</v>
      </c>
      <c r="C132" s="63" t="s">
        <v>170</v>
      </c>
      <c r="D132" s="79">
        <v>2187650</v>
      </c>
      <c r="E132" s="55">
        <f>E134+E135+E133+E136</f>
        <v>0</v>
      </c>
      <c r="F132" s="55">
        <f>F134+F135+F136+F133</f>
        <v>0</v>
      </c>
      <c r="G132" s="80"/>
      <c r="H132" s="80"/>
      <c r="I132" s="3"/>
      <c r="J132" s="80"/>
      <c r="K132" s="2"/>
      <c r="L132" s="81"/>
    </row>
    <row r="133" spans="1:12" s="78" customFormat="1" ht="39" customHeight="1" hidden="1">
      <c r="A133" s="61"/>
      <c r="B133" s="61"/>
      <c r="C133" s="62" t="s">
        <v>19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4.5" customHeight="1" hidden="1">
      <c r="A134" s="61"/>
      <c r="B134" s="61"/>
      <c r="C134" s="62" t="s">
        <v>60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19.5" customHeight="1" hidden="1">
      <c r="A135" s="134"/>
      <c r="B135" s="61"/>
      <c r="C135" s="62" t="s">
        <v>26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/>
      <c r="C136" s="62" t="s">
        <v>20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20.25" customHeight="1" hidden="1">
      <c r="A137" s="168"/>
      <c r="B137" s="61">
        <v>75075</v>
      </c>
      <c r="C137" s="63" t="s">
        <v>120</v>
      </c>
      <c r="D137" s="79">
        <v>119000</v>
      </c>
      <c r="E137" s="55">
        <f>E138+E139</f>
        <v>0</v>
      </c>
      <c r="F137" s="55">
        <f>F138+F139</f>
        <v>0</v>
      </c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20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168"/>
      <c r="B139" s="61"/>
      <c r="C139" s="62" t="s">
        <v>58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168"/>
      <c r="B140" s="61">
        <v>75085</v>
      </c>
      <c r="C140" s="62" t="s">
        <v>142</v>
      </c>
      <c r="D140" s="79"/>
      <c r="E140" s="55">
        <f>E141+E143+E142</f>
        <v>0</v>
      </c>
      <c r="F140" s="82">
        <f>F143+F142</f>
        <v>0</v>
      </c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150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36" customHeight="1" hidden="1">
      <c r="A142" s="168"/>
      <c r="B142" s="61"/>
      <c r="C142" s="62" t="s">
        <v>38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78" customFormat="1" ht="36" customHeight="1" hidden="1">
      <c r="A143" s="168"/>
      <c r="B143" s="61"/>
      <c r="C143" s="62" t="s">
        <v>20</v>
      </c>
      <c r="D143" s="79"/>
      <c r="E143" s="55"/>
      <c r="F143" s="82"/>
      <c r="G143" s="80"/>
      <c r="H143" s="80"/>
      <c r="I143" s="3"/>
      <c r="J143" s="80"/>
      <c r="K143" s="2"/>
      <c r="L143" s="81"/>
    </row>
    <row r="144" spans="1:12" s="78" customFormat="1" ht="20.25" customHeight="1" hidden="1">
      <c r="A144" s="168"/>
      <c r="B144" s="61">
        <v>75095</v>
      </c>
      <c r="C144" s="63" t="s">
        <v>37</v>
      </c>
      <c r="D144" s="79">
        <v>240600</v>
      </c>
      <c r="E144" s="55">
        <f>E146+E145</f>
        <v>0</v>
      </c>
      <c r="F144" s="55">
        <f>F146+F145</f>
        <v>0</v>
      </c>
      <c r="G144" s="80"/>
      <c r="H144" s="80"/>
      <c r="I144" s="3"/>
      <c r="J144" s="80"/>
      <c r="K144" s="2"/>
      <c r="L144" s="81"/>
    </row>
    <row r="145" spans="1:12" s="78" customFormat="1" ht="36" customHeight="1" hidden="1">
      <c r="A145" s="168"/>
      <c r="B145" s="61"/>
      <c r="C145" s="62" t="s">
        <v>38</v>
      </c>
      <c r="D145" s="79"/>
      <c r="E145" s="55"/>
      <c r="F145" s="55"/>
      <c r="G145" s="80"/>
      <c r="H145" s="80"/>
      <c r="I145" s="3"/>
      <c r="J145" s="80"/>
      <c r="K145" s="2"/>
      <c r="L145" s="81"/>
    </row>
    <row r="146" spans="1:12" s="78" customFormat="1" ht="36" customHeight="1" hidden="1">
      <c r="A146" s="99"/>
      <c r="B146" s="61"/>
      <c r="C146" s="62" t="s">
        <v>20</v>
      </c>
      <c r="D146" s="79"/>
      <c r="E146" s="55"/>
      <c r="F146" s="82">
        <v>0</v>
      </c>
      <c r="G146" s="80"/>
      <c r="H146" s="80"/>
      <c r="I146" s="3"/>
      <c r="J146" s="80"/>
      <c r="K146" s="2"/>
      <c r="L146" s="81"/>
    </row>
    <row r="147" spans="1:12" s="78" customFormat="1" ht="52.5" customHeight="1" hidden="1">
      <c r="A147" s="155">
        <v>751</v>
      </c>
      <c r="B147" s="155"/>
      <c r="C147" s="160" t="s">
        <v>118</v>
      </c>
      <c r="D147" s="157"/>
      <c r="E147" s="158">
        <f>E148</f>
        <v>0</v>
      </c>
      <c r="F147" s="159">
        <f>F148</f>
        <v>0</v>
      </c>
      <c r="G147" s="80"/>
      <c r="H147" s="80"/>
      <c r="I147" s="3"/>
      <c r="J147" s="80"/>
      <c r="K147" s="2"/>
      <c r="L147" s="81"/>
    </row>
    <row r="148" spans="1:12" s="78" customFormat="1" ht="60" customHeight="1" hidden="1">
      <c r="A148" s="61"/>
      <c r="B148" s="61">
        <v>75107</v>
      </c>
      <c r="C148" s="62" t="s">
        <v>118</v>
      </c>
      <c r="D148" s="79"/>
      <c r="E148" s="55">
        <f>E149+E188+E150+E151</f>
        <v>0</v>
      </c>
      <c r="F148" s="82">
        <f>F149+F150+F151</f>
        <v>0</v>
      </c>
      <c r="G148" s="80"/>
      <c r="H148" s="80"/>
      <c r="I148" s="3"/>
      <c r="J148" s="80"/>
      <c r="K148" s="2"/>
      <c r="L148" s="81"/>
    </row>
    <row r="149" spans="1:12" s="78" customFormat="1" ht="35.25" customHeight="1" hidden="1">
      <c r="A149" s="61"/>
      <c r="B149" s="61"/>
      <c r="C149" s="62" t="s">
        <v>60</v>
      </c>
      <c r="D149" s="79"/>
      <c r="E149" s="55"/>
      <c r="F149" s="82"/>
      <c r="G149" s="80"/>
      <c r="H149" s="80"/>
      <c r="I149" s="3"/>
      <c r="J149" s="80"/>
      <c r="K149" s="2"/>
      <c r="L149" s="81"/>
    </row>
    <row r="150" spans="1:12" s="78" customFormat="1" ht="54" customHeight="1" hidden="1">
      <c r="A150" s="61"/>
      <c r="B150" s="61"/>
      <c r="C150" s="62" t="s">
        <v>39</v>
      </c>
      <c r="D150" s="79"/>
      <c r="E150" s="55"/>
      <c r="F150" s="82"/>
      <c r="G150" s="80"/>
      <c r="H150" s="80"/>
      <c r="I150" s="3"/>
      <c r="J150" s="80"/>
      <c r="K150" s="2"/>
      <c r="L150" s="81"/>
    </row>
    <row r="151" spans="1:12" s="78" customFormat="1" ht="56.25" customHeight="1" hidden="1">
      <c r="A151" s="61"/>
      <c r="B151" s="61"/>
      <c r="C151" s="62" t="s">
        <v>38</v>
      </c>
      <c r="D151" s="79"/>
      <c r="E151" s="55"/>
      <c r="F151" s="82"/>
      <c r="G151" s="80"/>
      <c r="H151" s="80"/>
      <c r="I151" s="3"/>
      <c r="J151" s="80"/>
      <c r="K151" s="2"/>
      <c r="L151" s="81"/>
    </row>
    <row r="152" spans="1:12" s="92" customFormat="1" ht="36" customHeight="1" hidden="1">
      <c r="A152" s="27">
        <v>752</v>
      </c>
      <c r="B152" s="27"/>
      <c r="C152" s="18" t="s">
        <v>116</v>
      </c>
      <c r="D152" s="87">
        <v>31604</v>
      </c>
      <c r="E152" s="47">
        <f>E153</f>
        <v>0</v>
      </c>
      <c r="F152" s="47">
        <f>F153</f>
        <v>0</v>
      </c>
      <c r="G152" s="88"/>
      <c r="H152" s="88"/>
      <c r="I152" s="89"/>
      <c r="J152" s="88"/>
      <c r="K152" s="90"/>
      <c r="L152" s="91"/>
    </row>
    <row r="153" spans="1:12" s="97" customFormat="1" ht="36" customHeight="1" hidden="1">
      <c r="A153" s="69"/>
      <c r="B153" s="61">
        <v>75212</v>
      </c>
      <c r="C153" s="63" t="s">
        <v>117</v>
      </c>
      <c r="D153" s="79">
        <v>2289</v>
      </c>
      <c r="E153" s="55">
        <f>E154+E155</f>
        <v>0</v>
      </c>
      <c r="F153" s="55">
        <f>F154+F155</f>
        <v>0</v>
      </c>
      <c r="G153" s="94"/>
      <c r="H153" s="94"/>
      <c r="I153" s="95"/>
      <c r="J153" s="94"/>
      <c r="K153" s="95"/>
      <c r="L153" s="96"/>
    </row>
    <row r="154" spans="1:12" s="97" customFormat="1" ht="36" customHeight="1" hidden="1">
      <c r="A154" s="69"/>
      <c r="B154" s="61"/>
      <c r="C154" s="62" t="s">
        <v>38</v>
      </c>
      <c r="D154" s="79"/>
      <c r="E154" s="55"/>
      <c r="F154" s="82"/>
      <c r="G154" s="94"/>
      <c r="H154" s="94"/>
      <c r="I154" s="95"/>
      <c r="J154" s="94"/>
      <c r="K154" s="95"/>
      <c r="L154" s="96"/>
    </row>
    <row r="155" spans="1:12" s="97" customFormat="1" ht="36" customHeight="1" hidden="1">
      <c r="A155" s="69"/>
      <c r="B155" s="61"/>
      <c r="C155" s="62" t="s">
        <v>39</v>
      </c>
      <c r="D155" s="79"/>
      <c r="E155" s="55"/>
      <c r="F155" s="82"/>
      <c r="G155" s="94"/>
      <c r="H155" s="94"/>
      <c r="I155" s="95"/>
      <c r="J155" s="94"/>
      <c r="K155" s="95"/>
      <c r="L155" s="96"/>
    </row>
    <row r="156" spans="1:12" s="78" customFormat="1" ht="19.5" customHeight="1" hidden="1">
      <c r="A156" s="61"/>
      <c r="B156" s="61">
        <v>75113</v>
      </c>
      <c r="C156" s="63" t="s">
        <v>61</v>
      </c>
      <c r="D156" s="79">
        <v>29315</v>
      </c>
      <c r="E156" s="55"/>
      <c r="F156" s="82"/>
      <c r="G156" s="80"/>
      <c r="H156" s="80"/>
      <c r="I156" s="3"/>
      <c r="J156" s="80"/>
      <c r="K156" s="2"/>
      <c r="L156" s="81"/>
    </row>
    <row r="157" spans="1:12" s="78" customFormat="1" ht="52.5" customHeight="1" hidden="1">
      <c r="A157" s="155">
        <v>751</v>
      </c>
      <c r="B157" s="155"/>
      <c r="C157" s="156" t="s">
        <v>118</v>
      </c>
      <c r="D157" s="157"/>
      <c r="E157" s="158">
        <f>E158</f>
        <v>0</v>
      </c>
      <c r="F157" s="159">
        <f>F158</f>
        <v>0</v>
      </c>
      <c r="G157" s="80"/>
      <c r="H157" s="80"/>
      <c r="I157" s="3"/>
      <c r="J157" s="80"/>
      <c r="K157" s="2"/>
      <c r="L157" s="81"/>
    </row>
    <row r="158" spans="1:12" s="78" customFormat="1" ht="19.5" customHeight="1" hidden="1">
      <c r="A158" s="61"/>
      <c r="B158" s="61">
        <v>75113</v>
      </c>
      <c r="C158" s="63" t="s">
        <v>119</v>
      </c>
      <c r="D158" s="79"/>
      <c r="E158" s="55">
        <f>E161+E160</f>
        <v>0</v>
      </c>
      <c r="F158" s="82">
        <f>F160+F161+F159</f>
        <v>0</v>
      </c>
      <c r="G158" s="80"/>
      <c r="H158" s="80"/>
      <c r="I158" s="3"/>
      <c r="J158" s="80"/>
      <c r="K158" s="2"/>
      <c r="L158" s="81"/>
    </row>
    <row r="159" spans="1:12" s="78" customFormat="1" ht="37.5" customHeight="1" hidden="1">
      <c r="A159" s="61"/>
      <c r="B159" s="61"/>
      <c r="C159" s="62" t="s">
        <v>89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56.25" customHeight="1" hidden="1">
      <c r="A160" s="61"/>
      <c r="B160" s="61"/>
      <c r="C160" s="62" t="s">
        <v>39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38.25" customHeight="1" hidden="1">
      <c r="A161" s="61"/>
      <c r="B161" s="61"/>
      <c r="C161" s="62" t="s">
        <v>38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92" customFormat="1" ht="23.25" customHeight="1" hidden="1">
      <c r="A162" s="27">
        <v>754</v>
      </c>
      <c r="B162" s="27"/>
      <c r="C162" s="26" t="s">
        <v>62</v>
      </c>
      <c r="D162" s="87">
        <f>+D163+D167+D170+D175+D178</f>
        <v>467250</v>
      </c>
      <c r="E162" s="47">
        <f>E167+E170+E175+E163+E178</f>
        <v>0</v>
      </c>
      <c r="F162" s="47">
        <f>F167+F170+F175+F163+F178</f>
        <v>0</v>
      </c>
      <c r="G162" s="88"/>
      <c r="H162" s="88"/>
      <c r="I162" s="89"/>
      <c r="J162" s="88"/>
      <c r="K162" s="90"/>
      <c r="L162" s="91"/>
    </row>
    <row r="163" spans="1:12" s="78" customFormat="1" ht="24.75" customHeight="1" hidden="1">
      <c r="A163" s="134"/>
      <c r="B163" s="61">
        <v>75412</v>
      </c>
      <c r="C163" s="63" t="s">
        <v>115</v>
      </c>
      <c r="D163" s="79">
        <v>23600</v>
      </c>
      <c r="E163" s="55">
        <f>E164+E166+E165</f>
        <v>0</v>
      </c>
      <c r="F163" s="82">
        <f>F166+F164+F165</f>
        <v>0</v>
      </c>
      <c r="G163" s="80"/>
      <c r="H163" s="80"/>
      <c r="I163" s="3"/>
      <c r="J163" s="80"/>
      <c r="K163" s="2"/>
      <c r="L163" s="81"/>
    </row>
    <row r="164" spans="1:12" s="78" customFormat="1" ht="36.75" customHeight="1" hidden="1">
      <c r="A164" s="99"/>
      <c r="B164" s="61"/>
      <c r="C164" s="62" t="s">
        <v>20</v>
      </c>
      <c r="D164" s="79"/>
      <c r="E164" s="55"/>
      <c r="F164" s="82"/>
      <c r="G164" s="80"/>
      <c r="H164" s="80"/>
      <c r="I164" s="3"/>
      <c r="J164" s="80"/>
      <c r="K164" s="2"/>
      <c r="L164" s="81"/>
    </row>
    <row r="165" spans="1:12" s="78" customFormat="1" ht="36.75" customHeight="1" hidden="1">
      <c r="A165" s="61"/>
      <c r="B165" s="61"/>
      <c r="C165" s="62" t="s">
        <v>19</v>
      </c>
      <c r="D165" s="79"/>
      <c r="E165" s="55"/>
      <c r="F165" s="82"/>
      <c r="G165" s="80"/>
      <c r="H165" s="80"/>
      <c r="I165" s="3"/>
      <c r="J165" s="80"/>
      <c r="K165" s="2"/>
      <c r="L165" s="81"/>
    </row>
    <row r="166" spans="1:12" s="78" customFormat="1" ht="18" customHeight="1" hidden="1">
      <c r="A166" s="61"/>
      <c r="B166" s="61"/>
      <c r="C166" s="62" t="s">
        <v>26</v>
      </c>
      <c r="D166" s="79"/>
      <c r="E166" s="55"/>
      <c r="F166" s="82"/>
      <c r="G166" s="80"/>
      <c r="H166" s="80"/>
      <c r="I166" s="3"/>
      <c r="J166" s="80"/>
      <c r="K166" s="2"/>
      <c r="L166" s="81"/>
    </row>
    <row r="167" spans="1:12" s="78" customFormat="1" ht="18.75" hidden="1">
      <c r="A167" s="61"/>
      <c r="B167" s="61">
        <v>75416</v>
      </c>
      <c r="C167" s="63" t="s">
        <v>63</v>
      </c>
      <c r="D167" s="79">
        <v>21400</v>
      </c>
      <c r="E167" s="55">
        <f>E168+E169</f>
        <v>0</v>
      </c>
      <c r="F167" s="55">
        <f>F168+F169</f>
        <v>0</v>
      </c>
      <c r="G167" s="80"/>
      <c r="H167" s="80"/>
      <c r="I167" s="3"/>
      <c r="J167" s="80"/>
      <c r="K167" s="2"/>
      <c r="L167" s="81"/>
    </row>
    <row r="168" spans="1:10" s="2" customFormat="1" ht="12.75" customHeight="1" hidden="1">
      <c r="A168" s="99"/>
      <c r="B168" s="61"/>
      <c r="C168" s="70" t="s">
        <v>26</v>
      </c>
      <c r="D168" s="80"/>
      <c r="E168" s="55"/>
      <c r="F168" s="82"/>
      <c r="G168" s="80"/>
      <c r="H168" s="80"/>
      <c r="I168" s="3"/>
      <c r="J168" s="80"/>
    </row>
    <row r="169" spans="1:10" s="2" customFormat="1" ht="12.75" customHeight="1" hidden="1">
      <c r="A169" s="99"/>
      <c r="B169" s="61"/>
      <c r="C169" s="100" t="s">
        <v>58</v>
      </c>
      <c r="D169" s="80"/>
      <c r="E169" s="55"/>
      <c r="F169" s="82"/>
      <c r="G169" s="80"/>
      <c r="H169" s="80"/>
      <c r="I169" s="3"/>
      <c r="J169" s="80"/>
    </row>
    <row r="170" spans="1:12" s="104" customFormat="1" ht="18.75" hidden="1">
      <c r="A170" s="99"/>
      <c r="B170" s="101">
        <v>75478</v>
      </c>
      <c r="C170" s="63" t="s">
        <v>64</v>
      </c>
      <c r="D170" s="102">
        <v>386300</v>
      </c>
      <c r="E170" s="55">
        <f>E171+E172+E173+E174</f>
        <v>0</v>
      </c>
      <c r="F170" s="55">
        <f>F171+F172+F173+F174</f>
        <v>0</v>
      </c>
      <c r="G170" s="80"/>
      <c r="H170" s="80"/>
      <c r="I170" s="3"/>
      <c r="J170" s="80"/>
      <c r="K170" s="2"/>
      <c r="L170" s="103"/>
    </row>
    <row r="171" spans="1:12" s="104" customFormat="1" ht="18.75" hidden="1">
      <c r="A171" s="99"/>
      <c r="B171" s="76"/>
      <c r="C171" s="105" t="s">
        <v>65</v>
      </c>
      <c r="D171" s="106"/>
      <c r="E171" s="55"/>
      <c r="F171" s="82"/>
      <c r="G171" s="80"/>
      <c r="H171" s="80"/>
      <c r="I171" s="3"/>
      <c r="J171" s="80"/>
      <c r="K171" s="2"/>
      <c r="L171" s="103"/>
    </row>
    <row r="172" spans="1:12" s="104" customFormat="1" ht="37.5" hidden="1">
      <c r="A172" s="99"/>
      <c r="B172" s="76"/>
      <c r="C172" s="62" t="s">
        <v>30</v>
      </c>
      <c r="D172" s="106"/>
      <c r="E172" s="55"/>
      <c r="F172" s="82"/>
      <c r="G172" s="80"/>
      <c r="H172" s="80"/>
      <c r="I172" s="3"/>
      <c r="J172" s="80"/>
      <c r="K172" s="2"/>
      <c r="L172" s="103"/>
    </row>
    <row r="173" spans="1:12" s="104" customFormat="1" ht="37.5" hidden="1">
      <c r="A173" s="99"/>
      <c r="B173" s="76"/>
      <c r="C173" s="62" t="s">
        <v>19</v>
      </c>
      <c r="D173" s="106"/>
      <c r="E173" s="55"/>
      <c r="F173" s="82"/>
      <c r="G173" s="80"/>
      <c r="H173" s="80"/>
      <c r="I173" s="3"/>
      <c r="J173" s="80"/>
      <c r="K173" s="2"/>
      <c r="L173" s="103"/>
    </row>
    <row r="174" spans="1:12" s="104" customFormat="1" ht="18.75" hidden="1">
      <c r="A174" s="99"/>
      <c r="B174" s="76"/>
      <c r="C174" s="62" t="s">
        <v>26</v>
      </c>
      <c r="D174" s="106"/>
      <c r="E174" s="55"/>
      <c r="F174" s="82"/>
      <c r="G174" s="80"/>
      <c r="H174" s="80"/>
      <c r="I174" s="3"/>
      <c r="J174" s="80"/>
      <c r="K174" s="2"/>
      <c r="L174" s="103"/>
    </row>
    <row r="175" spans="1:12" s="78" customFormat="1" ht="18.75" hidden="1">
      <c r="A175" s="61"/>
      <c r="B175" s="60">
        <v>75414</v>
      </c>
      <c r="C175" s="63" t="s">
        <v>66</v>
      </c>
      <c r="D175" s="79">
        <v>27450</v>
      </c>
      <c r="E175" s="55">
        <f>E176</f>
        <v>0</v>
      </c>
      <c r="F175" s="55">
        <f>F176+F177</f>
        <v>0</v>
      </c>
      <c r="G175" s="80"/>
      <c r="H175" s="80"/>
      <c r="I175" s="3"/>
      <c r="J175" s="80"/>
      <c r="K175" s="2"/>
      <c r="L175" s="81"/>
    </row>
    <row r="176" spans="1:12" s="78" customFormat="1" ht="39" customHeight="1" hidden="1">
      <c r="A176" s="61"/>
      <c r="B176" s="60"/>
      <c r="C176" s="62" t="s">
        <v>46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1:12" s="78" customFormat="1" ht="37.5" customHeight="1" hidden="1">
      <c r="A177" s="61"/>
      <c r="B177" s="60"/>
      <c r="C177" s="62" t="s">
        <v>93</v>
      </c>
      <c r="D177" s="79"/>
      <c r="E177" s="55"/>
      <c r="F177" s="82"/>
      <c r="G177" s="80"/>
      <c r="H177" s="80"/>
      <c r="I177" s="3"/>
      <c r="J177" s="80"/>
      <c r="K177" s="2"/>
      <c r="L177" s="81"/>
    </row>
    <row r="178" spans="2:12" s="78" customFormat="1" ht="18.75" hidden="1">
      <c r="B178" s="60">
        <v>75421</v>
      </c>
      <c r="C178" s="63" t="s">
        <v>67</v>
      </c>
      <c r="D178" s="79">
        <v>8500</v>
      </c>
      <c r="E178" s="55">
        <f>E179</f>
        <v>0</v>
      </c>
      <c r="F178" s="55">
        <f>F179</f>
        <v>0</v>
      </c>
      <c r="G178" s="80"/>
      <c r="H178" s="80"/>
      <c r="I178" s="3"/>
      <c r="J178" s="80"/>
      <c r="K178" s="2"/>
      <c r="L178" s="81"/>
    </row>
    <row r="179" spans="1:12" s="78" customFormat="1" ht="40.5" customHeight="1" hidden="1">
      <c r="A179" s="61"/>
      <c r="B179" s="60"/>
      <c r="C179" s="62" t="s">
        <v>20</v>
      </c>
      <c r="D179" s="79"/>
      <c r="E179" s="55"/>
      <c r="F179" s="82"/>
      <c r="G179" s="80"/>
      <c r="H179" s="80"/>
      <c r="I179" s="3"/>
      <c r="J179" s="80"/>
      <c r="K179" s="2"/>
      <c r="L179" s="81"/>
    </row>
    <row r="180" spans="1:12" s="92" customFormat="1" ht="37.5" hidden="1">
      <c r="A180" s="27">
        <v>756</v>
      </c>
      <c r="B180" s="74"/>
      <c r="C180" s="107" t="s">
        <v>68</v>
      </c>
      <c r="D180" s="87">
        <v>60500</v>
      </c>
      <c r="E180" s="47">
        <f>E182</f>
        <v>0</v>
      </c>
      <c r="F180" s="108"/>
      <c r="G180" s="88"/>
      <c r="H180" s="88"/>
      <c r="I180" s="89"/>
      <c r="J180" s="88"/>
      <c r="K180" s="90"/>
      <c r="L180" s="91"/>
    </row>
    <row r="181" spans="1:12" s="78" customFormat="1" ht="12.75" customHeight="1" hidden="1">
      <c r="A181" s="61"/>
      <c r="B181" s="60">
        <v>75647</v>
      </c>
      <c r="C181" s="109" t="s">
        <v>69</v>
      </c>
      <c r="D181" s="79">
        <v>60500</v>
      </c>
      <c r="E181" s="55">
        <f>E182</f>
        <v>0</v>
      </c>
      <c r="F181" s="82"/>
      <c r="G181" s="80"/>
      <c r="H181" s="80"/>
      <c r="I181" s="3"/>
      <c r="J181" s="80"/>
      <c r="K181" s="2"/>
      <c r="L181" s="81"/>
    </row>
    <row r="182" spans="1:12" s="78" customFormat="1" ht="37.5" hidden="1">
      <c r="A182" s="61"/>
      <c r="B182" s="110"/>
      <c r="C182" s="111" t="s">
        <v>20</v>
      </c>
      <c r="D182" s="112"/>
      <c r="E182" s="55"/>
      <c r="F182" s="82"/>
      <c r="G182" s="80"/>
      <c r="H182" s="80"/>
      <c r="I182" s="3"/>
      <c r="J182" s="80"/>
      <c r="K182" s="2"/>
      <c r="L182" s="81"/>
    </row>
    <row r="183" spans="1:12" s="92" customFormat="1" ht="18.75" hidden="1">
      <c r="A183" s="27">
        <v>757</v>
      </c>
      <c r="B183" s="74"/>
      <c r="C183" s="113" t="s">
        <v>70</v>
      </c>
      <c r="D183" s="87">
        <v>270000</v>
      </c>
      <c r="E183" s="47">
        <f>E184</f>
        <v>0</v>
      </c>
      <c r="F183" s="108"/>
      <c r="G183" s="88"/>
      <c r="H183" s="88"/>
      <c r="I183" s="114"/>
      <c r="J183" s="88"/>
      <c r="K183" s="90"/>
      <c r="L183" s="91"/>
    </row>
    <row r="184" spans="1:12" s="78" customFormat="1" ht="18.75" hidden="1">
      <c r="A184" s="61"/>
      <c r="B184" s="60">
        <v>75702</v>
      </c>
      <c r="C184" s="63" t="s">
        <v>71</v>
      </c>
      <c r="D184" s="79">
        <v>270000</v>
      </c>
      <c r="E184" s="55"/>
      <c r="F184" s="82"/>
      <c r="G184" s="80"/>
      <c r="H184" s="80"/>
      <c r="I184" s="115"/>
      <c r="J184" s="80"/>
      <c r="K184" s="2"/>
      <c r="L184" s="81"/>
    </row>
    <row r="185" spans="1:12" s="78" customFormat="1" ht="18.75" hidden="1">
      <c r="A185" s="61"/>
      <c r="B185" s="60"/>
      <c r="C185" s="63"/>
      <c r="D185" s="79"/>
      <c r="E185" s="55"/>
      <c r="F185" s="82"/>
      <c r="G185" s="80"/>
      <c r="H185" s="80"/>
      <c r="I185" s="115"/>
      <c r="J185" s="80"/>
      <c r="K185" s="2"/>
      <c r="L185" s="81"/>
    </row>
    <row r="186" spans="1:12" s="78" customFormat="1" ht="18.75" hidden="1">
      <c r="A186" s="61"/>
      <c r="B186" s="60">
        <v>75478</v>
      </c>
      <c r="C186" s="63" t="s">
        <v>72</v>
      </c>
      <c r="D186" s="79"/>
      <c r="E186" s="55"/>
      <c r="F186" s="82">
        <f>F187</f>
        <v>0</v>
      </c>
      <c r="G186" s="80"/>
      <c r="H186" s="80"/>
      <c r="I186" s="115"/>
      <c r="J186" s="80"/>
      <c r="K186" s="2"/>
      <c r="L186" s="81"/>
    </row>
    <row r="187" spans="1:12" s="78" customFormat="1" ht="37.5" hidden="1">
      <c r="A187" s="61"/>
      <c r="B187" s="60"/>
      <c r="C187" s="70" t="s">
        <v>20</v>
      </c>
      <c r="D187" s="79"/>
      <c r="E187" s="55"/>
      <c r="F187" s="82"/>
      <c r="G187" s="80"/>
      <c r="H187" s="80"/>
      <c r="I187" s="115"/>
      <c r="J187" s="80"/>
      <c r="K187" s="2"/>
      <c r="L187" s="81"/>
    </row>
    <row r="188" spans="1:12" s="78" customFormat="1" ht="56.25" hidden="1">
      <c r="A188" s="61"/>
      <c r="B188" s="60"/>
      <c r="C188" s="161" t="s">
        <v>39</v>
      </c>
      <c r="D188" s="79"/>
      <c r="E188" s="55"/>
      <c r="F188" s="82"/>
      <c r="G188" s="80"/>
      <c r="H188" s="80"/>
      <c r="I188" s="115"/>
      <c r="J188" s="80"/>
      <c r="K188" s="2"/>
      <c r="L188" s="81"/>
    </row>
    <row r="189" spans="1:12" s="78" customFormat="1" ht="56.25" hidden="1">
      <c r="A189" s="61"/>
      <c r="B189" s="60"/>
      <c r="C189" s="162" t="s">
        <v>124</v>
      </c>
      <c r="D189" s="79"/>
      <c r="E189" s="55"/>
      <c r="F189" s="82"/>
      <c r="G189" s="80"/>
      <c r="H189" s="80"/>
      <c r="I189" s="115"/>
      <c r="J189" s="80"/>
      <c r="K189" s="2"/>
      <c r="L189" s="81"/>
    </row>
    <row r="190" spans="1:12" s="92" customFormat="1" ht="18.75">
      <c r="A190" s="27">
        <v>758</v>
      </c>
      <c r="B190" s="74"/>
      <c r="C190" s="26" t="s">
        <v>73</v>
      </c>
      <c r="D190" s="87"/>
      <c r="E190" s="47">
        <f>E191</f>
        <v>15101</v>
      </c>
      <c r="F190" s="47">
        <f>F191</f>
        <v>0</v>
      </c>
      <c r="G190" s="88"/>
      <c r="H190" s="88"/>
      <c r="I190" s="114"/>
      <c r="J190" s="88"/>
      <c r="K190" s="90"/>
      <c r="L190" s="91"/>
    </row>
    <row r="191" spans="1:12" s="78" customFormat="1" ht="18.75">
      <c r="A191" s="134"/>
      <c r="B191" s="60">
        <v>75818</v>
      </c>
      <c r="C191" s="63" t="s">
        <v>74</v>
      </c>
      <c r="D191" s="79"/>
      <c r="E191" s="82">
        <f>E192</f>
        <v>15101</v>
      </c>
      <c r="G191" s="80"/>
      <c r="H191" s="80"/>
      <c r="I191" s="3"/>
      <c r="J191" s="80"/>
      <c r="K191" s="2"/>
      <c r="L191" s="81"/>
    </row>
    <row r="192" spans="1:12" s="78" customFormat="1" ht="54" customHeight="1">
      <c r="A192" s="99"/>
      <c r="B192" s="60"/>
      <c r="C192" s="161" t="s">
        <v>162</v>
      </c>
      <c r="D192" s="79"/>
      <c r="E192" s="55">
        <v>15101</v>
      </c>
      <c r="F192" s="82"/>
      <c r="G192" s="2"/>
      <c r="H192" s="80"/>
      <c r="I192" s="3"/>
      <c r="J192" s="80"/>
      <c r="K192" s="2"/>
      <c r="L192" s="81"/>
    </row>
    <row r="193" spans="1:12" s="92" customFormat="1" ht="18.75">
      <c r="A193" s="27">
        <v>801</v>
      </c>
      <c r="B193" s="74"/>
      <c r="C193" s="92" t="s">
        <v>7</v>
      </c>
      <c r="D193" s="87">
        <f>+D195+D204+D209+D216+D223+D228+D235+D240+D244</f>
        <v>14535753</v>
      </c>
      <c r="E193" s="47">
        <f>E195+E209+E216+E223+E226+E228+E244+E248+E253+E232+E204</f>
        <v>91000</v>
      </c>
      <c r="F193" s="47">
        <f>F204+F216+F223+F228+F195+F209+F235+F240+F244+F248+F232+F253+F22</f>
        <v>106101</v>
      </c>
      <c r="G193" s="88"/>
      <c r="H193" s="88"/>
      <c r="I193" s="88"/>
      <c r="J193" s="88"/>
      <c r="K193" s="90"/>
      <c r="L193" s="91"/>
    </row>
    <row r="194" spans="2:12" s="116" customFormat="1" ht="18.75" hidden="1">
      <c r="B194" s="117"/>
      <c r="D194" s="118"/>
      <c r="E194" s="119"/>
      <c r="F194" s="120"/>
      <c r="G194" s="115"/>
      <c r="H194" s="115"/>
      <c r="I194" s="115"/>
      <c r="J194" s="115"/>
      <c r="K194" s="3"/>
      <c r="L194" s="121"/>
    </row>
    <row r="195" spans="1:12" s="116" customFormat="1" ht="18.75">
      <c r="A195" s="83"/>
      <c r="B195" s="60">
        <v>80101</v>
      </c>
      <c r="C195" s="78" t="s">
        <v>75</v>
      </c>
      <c r="D195" s="79">
        <v>8626053</v>
      </c>
      <c r="E195" s="82">
        <f>E197+E198+E200+E202+E199+E201+E196</f>
        <v>62000</v>
      </c>
      <c r="F195" s="82">
        <f>F197+F198+F200+F202+F199</f>
        <v>71000</v>
      </c>
      <c r="G195" s="115"/>
      <c r="H195" s="115"/>
      <c r="I195" s="115"/>
      <c r="J195" s="115"/>
      <c r="K195" s="3"/>
      <c r="L195" s="121"/>
    </row>
    <row r="196" spans="1:12" s="116" customFormat="1" ht="18.75" hidden="1">
      <c r="A196" s="172"/>
      <c r="B196" s="60"/>
      <c r="C196" s="105" t="s">
        <v>65</v>
      </c>
      <c r="D196" s="79"/>
      <c r="E196" s="82"/>
      <c r="F196" s="82"/>
      <c r="G196" s="115"/>
      <c r="H196" s="115"/>
      <c r="I196" s="115"/>
      <c r="J196" s="115"/>
      <c r="K196" s="3"/>
      <c r="L196" s="121"/>
    </row>
    <row r="197" spans="1:12" s="116" customFormat="1" ht="35.25" customHeight="1">
      <c r="A197" s="172"/>
      <c r="B197" s="134"/>
      <c r="C197" s="62" t="s">
        <v>19</v>
      </c>
      <c r="D197" s="79"/>
      <c r="E197" s="82"/>
      <c r="F197" s="82">
        <v>65000</v>
      </c>
      <c r="G197" s="115"/>
      <c r="H197" s="115"/>
      <c r="I197" s="115"/>
      <c r="J197" s="115"/>
      <c r="K197" s="3"/>
      <c r="L197" s="121"/>
    </row>
    <row r="198" spans="1:12" s="116" customFormat="1" ht="37.5" customHeight="1">
      <c r="A198" s="178"/>
      <c r="B198" s="190"/>
      <c r="C198" s="62" t="s">
        <v>46</v>
      </c>
      <c r="D198" s="118"/>
      <c r="E198" s="82">
        <v>62000</v>
      </c>
      <c r="F198" s="82"/>
      <c r="G198" s="115"/>
      <c r="H198" s="115"/>
      <c r="I198" s="115"/>
      <c r="J198" s="115"/>
      <c r="K198" s="3"/>
      <c r="L198" s="121"/>
    </row>
    <row r="199" spans="1:12" s="116" customFormat="1" ht="37.5" customHeight="1" hidden="1">
      <c r="A199" s="178"/>
      <c r="B199" s="190"/>
      <c r="C199" s="62" t="s">
        <v>82</v>
      </c>
      <c r="D199" s="118"/>
      <c r="E199" s="82"/>
      <c r="F199" s="82"/>
      <c r="G199" s="115"/>
      <c r="H199" s="115"/>
      <c r="I199" s="115"/>
      <c r="J199" s="115"/>
      <c r="K199" s="3"/>
      <c r="L199" s="121"/>
    </row>
    <row r="200" spans="1:12" s="116" customFormat="1" ht="37.5">
      <c r="A200" s="178"/>
      <c r="B200" s="190"/>
      <c r="C200" s="62" t="s">
        <v>22</v>
      </c>
      <c r="D200" s="118"/>
      <c r="E200" s="82"/>
      <c r="F200" s="82">
        <v>6000</v>
      </c>
      <c r="G200" s="115"/>
      <c r="H200" s="115"/>
      <c r="I200" s="115"/>
      <c r="J200" s="115"/>
      <c r="K200" s="3"/>
      <c r="L200" s="121"/>
    </row>
    <row r="201" spans="1:12" s="116" customFormat="1" ht="56.25" hidden="1">
      <c r="A201" s="178"/>
      <c r="B201" s="190"/>
      <c r="C201" s="62" t="s">
        <v>151</v>
      </c>
      <c r="D201" s="118"/>
      <c r="E201" s="82"/>
      <c r="F201" s="82"/>
      <c r="G201" s="115"/>
      <c r="H201" s="115"/>
      <c r="I201" s="115"/>
      <c r="J201" s="115"/>
      <c r="K201" s="3"/>
      <c r="L201" s="121"/>
    </row>
    <row r="202" spans="1:12" s="78" customFormat="1" ht="18.75" hidden="1">
      <c r="A202" s="172"/>
      <c r="B202" s="168"/>
      <c r="C202" s="62" t="s">
        <v>160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1:12" s="78" customFormat="1" ht="18.75" hidden="1">
      <c r="A203" s="172"/>
      <c r="B203" s="99"/>
      <c r="C203" s="62" t="s">
        <v>164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18.75">
      <c r="A204" s="172"/>
      <c r="B204" s="60">
        <v>80103</v>
      </c>
      <c r="C204" s="78" t="s">
        <v>76</v>
      </c>
      <c r="D204" s="79">
        <v>717380</v>
      </c>
      <c r="E204" s="82">
        <f>E206+E208+E205+E207</f>
        <v>16000</v>
      </c>
      <c r="F204" s="82">
        <f>F205+F206+F208</f>
        <v>16000</v>
      </c>
      <c r="G204" s="80"/>
      <c r="H204" s="80"/>
      <c r="I204" s="115"/>
      <c r="J204" s="80"/>
      <c r="K204" s="2"/>
      <c r="L204" s="81"/>
    </row>
    <row r="205" spans="1:12" s="78" customFormat="1" ht="34.5" customHeight="1">
      <c r="A205" s="172"/>
      <c r="B205" s="60"/>
      <c r="C205" s="62" t="s">
        <v>19</v>
      </c>
      <c r="D205" s="79"/>
      <c r="E205" s="82"/>
      <c r="F205" s="82">
        <v>16000</v>
      </c>
      <c r="G205" s="80"/>
      <c r="H205" s="80"/>
      <c r="I205" s="115"/>
      <c r="J205" s="80"/>
      <c r="K205" s="2"/>
      <c r="L205" s="81"/>
    </row>
    <row r="206" spans="1:12" s="78" customFormat="1" ht="35.25" customHeight="1">
      <c r="A206" s="172"/>
      <c r="B206" s="60"/>
      <c r="C206" s="62" t="s">
        <v>20</v>
      </c>
      <c r="D206" s="79"/>
      <c r="E206" s="82">
        <v>16000</v>
      </c>
      <c r="F206" s="82"/>
      <c r="G206" s="80"/>
      <c r="H206" s="80"/>
      <c r="I206" s="115"/>
      <c r="J206" s="80"/>
      <c r="K206" s="2"/>
      <c r="L206" s="81"/>
    </row>
    <row r="207" spans="1:12" s="78" customFormat="1" ht="20.25" customHeight="1" hidden="1">
      <c r="A207" s="172"/>
      <c r="B207" s="60"/>
      <c r="C207" s="62" t="s">
        <v>26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35.25" customHeight="1" hidden="1">
      <c r="A208" s="172"/>
      <c r="B208" s="60"/>
      <c r="C208" s="62" t="s">
        <v>22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21" customHeight="1">
      <c r="A209" s="172"/>
      <c r="B209" s="60">
        <v>80104</v>
      </c>
      <c r="C209" s="78" t="s">
        <v>77</v>
      </c>
      <c r="D209" s="79">
        <v>901950</v>
      </c>
      <c r="E209" s="82">
        <f>E214+E215+E212+E213+E210+E211</f>
        <v>0</v>
      </c>
      <c r="F209" s="82">
        <f>F212+F213+F214+F215+F211</f>
        <v>15101</v>
      </c>
      <c r="G209" s="80"/>
      <c r="H209" s="80"/>
      <c r="I209" s="115"/>
      <c r="J209" s="80"/>
      <c r="K209" s="2"/>
      <c r="L209" s="81"/>
    </row>
    <row r="210" spans="1:12" s="78" customFormat="1" ht="37.5" customHeight="1" hidden="1">
      <c r="A210" s="172"/>
      <c r="B210" s="60"/>
      <c r="C210" s="62" t="s">
        <v>22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1:12" s="78" customFormat="1" ht="37.5" customHeight="1">
      <c r="A211" s="172"/>
      <c r="B211" s="60"/>
      <c r="C211" s="62" t="s">
        <v>20</v>
      </c>
      <c r="D211" s="79"/>
      <c r="E211" s="82"/>
      <c r="F211" s="82">
        <v>15101</v>
      </c>
      <c r="G211" s="80"/>
      <c r="H211" s="80"/>
      <c r="I211" s="115"/>
      <c r="J211" s="80"/>
      <c r="K211" s="2"/>
      <c r="L211" s="81"/>
    </row>
    <row r="212" spans="1:12" s="78" customFormat="1" ht="37.5" customHeight="1" hidden="1">
      <c r="A212" s="172"/>
      <c r="B212" s="60"/>
      <c r="C212" s="161" t="s">
        <v>19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35.25" customHeight="1" hidden="1">
      <c r="A213" s="172"/>
      <c r="B213" s="60"/>
      <c r="C213" s="62" t="s">
        <v>20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36.75" customHeight="1" hidden="1">
      <c r="A214" s="172"/>
      <c r="B214" s="60"/>
      <c r="C214" s="62" t="s">
        <v>22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18.75" hidden="1">
      <c r="A215" s="172"/>
      <c r="B215" s="60"/>
      <c r="C215" s="62" t="s">
        <v>26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18.75" hidden="1">
      <c r="A216" s="172"/>
      <c r="B216" s="60">
        <v>80110</v>
      </c>
      <c r="C216" s="78" t="s">
        <v>78</v>
      </c>
      <c r="D216" s="79">
        <v>3423190</v>
      </c>
      <c r="E216" s="82">
        <f>E217++E218+E220+E221+E219</f>
        <v>0</v>
      </c>
      <c r="F216" s="82">
        <f>F217+F218+F220+F221</f>
        <v>0</v>
      </c>
      <c r="G216" s="80"/>
      <c r="H216" s="80"/>
      <c r="I216" s="115"/>
      <c r="J216" s="80"/>
      <c r="K216" s="2"/>
      <c r="L216" s="81"/>
    </row>
    <row r="217" spans="1:12" s="78" customFormat="1" ht="37.5" customHeight="1" hidden="1">
      <c r="A217" s="172"/>
      <c r="B217" s="60"/>
      <c r="C217" s="62" t="s">
        <v>19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35.25" customHeight="1" hidden="1">
      <c r="A218" s="172"/>
      <c r="B218" s="60"/>
      <c r="C218" s="62" t="s">
        <v>22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35.25" customHeight="1" hidden="1">
      <c r="A219" s="172"/>
      <c r="B219" s="60"/>
      <c r="C219" s="62" t="s">
        <v>22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40.5" customHeight="1" hidden="1">
      <c r="A220" s="172"/>
      <c r="B220" s="60"/>
      <c r="C220" s="62" t="s">
        <v>46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38.25" customHeight="1" hidden="1">
      <c r="A221" s="172"/>
      <c r="B221" s="60"/>
      <c r="C221" s="161" t="s">
        <v>19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20.25" customHeight="1" hidden="1">
      <c r="A222" s="172"/>
      <c r="B222" s="60"/>
      <c r="C222" s="62" t="s">
        <v>26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18.75" customHeight="1">
      <c r="A223" s="172"/>
      <c r="B223" s="60">
        <v>80113</v>
      </c>
      <c r="C223" s="78" t="s">
        <v>79</v>
      </c>
      <c r="D223" s="79">
        <v>181200</v>
      </c>
      <c r="E223" s="82">
        <f>E225+E224</f>
        <v>13000</v>
      </c>
      <c r="F223" s="82">
        <f>F224</f>
        <v>4000</v>
      </c>
      <c r="G223" s="80"/>
      <c r="H223" s="80"/>
      <c r="I223" s="115"/>
      <c r="J223" s="80"/>
      <c r="K223" s="2"/>
      <c r="L223" s="81"/>
    </row>
    <row r="224" spans="1:12" s="78" customFormat="1" ht="33.75" customHeight="1">
      <c r="A224" s="172"/>
      <c r="B224" s="60"/>
      <c r="C224" s="62" t="s">
        <v>19</v>
      </c>
      <c r="D224" s="79"/>
      <c r="E224" s="82"/>
      <c r="F224" s="82">
        <v>4000</v>
      </c>
      <c r="G224" s="80"/>
      <c r="H224" s="80"/>
      <c r="I224" s="115"/>
      <c r="J224" s="80"/>
      <c r="K224" s="2"/>
      <c r="L224" s="81"/>
    </row>
    <row r="225" spans="1:12" s="78" customFormat="1" ht="33.75" customHeight="1">
      <c r="A225" s="172"/>
      <c r="B225" s="60"/>
      <c r="C225" s="62" t="s">
        <v>20</v>
      </c>
      <c r="D225" s="79"/>
      <c r="E225" s="82">
        <v>13000</v>
      </c>
      <c r="F225" s="82"/>
      <c r="G225" s="80"/>
      <c r="H225" s="80"/>
      <c r="I225" s="115"/>
      <c r="J225" s="80"/>
      <c r="K225" s="2"/>
      <c r="L225" s="81"/>
    </row>
    <row r="226" spans="1:12" s="78" customFormat="1" ht="19.5" customHeight="1" hidden="1">
      <c r="A226" s="172"/>
      <c r="B226" s="60">
        <v>80146</v>
      </c>
      <c r="C226" s="62" t="s">
        <v>149</v>
      </c>
      <c r="D226" s="79"/>
      <c r="E226" s="82">
        <f>E227</f>
        <v>0</v>
      </c>
      <c r="F226" s="82"/>
      <c r="G226" s="80"/>
      <c r="H226" s="80"/>
      <c r="I226" s="115"/>
      <c r="J226" s="80"/>
      <c r="K226" s="2"/>
      <c r="L226" s="81"/>
    </row>
    <row r="227" spans="1:12" s="78" customFormat="1" ht="33.75" customHeight="1" hidden="1">
      <c r="A227" s="172"/>
      <c r="B227" s="60"/>
      <c r="C227" s="62" t="s">
        <v>46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18.75" hidden="1">
      <c r="A228" s="172"/>
      <c r="B228" s="60">
        <v>80148</v>
      </c>
      <c r="C228" s="78" t="s">
        <v>80</v>
      </c>
      <c r="D228" s="79">
        <v>293180</v>
      </c>
      <c r="E228" s="82">
        <f>E229+E230+E231</f>
        <v>0</v>
      </c>
      <c r="F228" s="82">
        <f>F229+F230</f>
        <v>0</v>
      </c>
      <c r="G228" s="80"/>
      <c r="H228" s="80"/>
      <c r="I228" s="115"/>
      <c r="J228" s="80"/>
      <c r="K228" s="2"/>
      <c r="L228" s="81"/>
    </row>
    <row r="229" spans="1:12" s="78" customFormat="1" ht="34.5" customHeight="1" hidden="1">
      <c r="A229" s="172"/>
      <c r="B229" s="60"/>
      <c r="C229" s="62" t="s">
        <v>19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36" customHeight="1" hidden="1">
      <c r="A230" s="172"/>
      <c r="B230" s="60"/>
      <c r="C230" s="62" t="s">
        <v>20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36" customHeight="1" hidden="1">
      <c r="A231" s="172"/>
      <c r="B231" s="60"/>
      <c r="C231" s="62" t="s">
        <v>22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113.25" customHeight="1" hidden="1">
      <c r="A232" s="172"/>
      <c r="B232" s="60">
        <v>80150</v>
      </c>
      <c r="C232" s="124" t="s">
        <v>144</v>
      </c>
      <c r="D232" s="79"/>
      <c r="E232" s="82">
        <f>E233</f>
        <v>0</v>
      </c>
      <c r="F232" s="82">
        <f>F234+F233</f>
        <v>0</v>
      </c>
      <c r="G232" s="80"/>
      <c r="H232" s="80"/>
      <c r="I232" s="115"/>
      <c r="J232" s="80"/>
      <c r="K232" s="2"/>
      <c r="L232" s="81"/>
    </row>
    <row r="233" spans="1:12" s="78" customFormat="1" ht="36" customHeight="1" hidden="1">
      <c r="A233" s="172"/>
      <c r="B233" s="60"/>
      <c r="C233" s="62" t="s">
        <v>19</v>
      </c>
      <c r="D233" s="79"/>
      <c r="E233" s="82"/>
      <c r="F233" s="82"/>
      <c r="G233" s="80"/>
      <c r="H233" s="80"/>
      <c r="I233" s="115"/>
      <c r="J233" s="80"/>
      <c r="K233" s="2"/>
      <c r="L233" s="81"/>
    </row>
    <row r="234" spans="1:12" s="78" customFormat="1" ht="36.75" customHeight="1" hidden="1">
      <c r="A234" s="172"/>
      <c r="B234" s="60"/>
      <c r="C234" s="62" t="s">
        <v>46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18.75" hidden="1">
      <c r="A235" s="172"/>
      <c r="B235" s="60">
        <v>80195</v>
      </c>
      <c r="C235" s="83" t="s">
        <v>37</v>
      </c>
      <c r="D235" s="79">
        <v>115300</v>
      </c>
      <c r="E235" s="82">
        <f>E236+E237+E239+E238</f>
        <v>0</v>
      </c>
      <c r="F235" s="82">
        <f>F236+F237+F238+F239</f>
        <v>0</v>
      </c>
      <c r="G235" s="80"/>
      <c r="H235" s="80"/>
      <c r="I235" s="115"/>
      <c r="J235" s="80"/>
      <c r="K235" s="2"/>
      <c r="L235" s="81"/>
    </row>
    <row r="236" spans="1:12" s="78" customFormat="1" ht="33" customHeight="1" hidden="1">
      <c r="A236" s="172"/>
      <c r="B236" s="110"/>
      <c r="C236" s="62" t="s">
        <v>81</v>
      </c>
      <c r="D236" s="112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35.25" customHeight="1" hidden="1">
      <c r="A237" s="172"/>
      <c r="B237" s="110"/>
      <c r="C237" s="62" t="s">
        <v>82</v>
      </c>
      <c r="D237" s="112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35.25" customHeight="1" hidden="1">
      <c r="A238" s="172"/>
      <c r="B238" s="110"/>
      <c r="C238" s="62" t="s">
        <v>46</v>
      </c>
      <c r="D238" s="112"/>
      <c r="E238" s="82"/>
      <c r="F238" s="82"/>
      <c r="G238" s="80"/>
      <c r="H238" s="80"/>
      <c r="I238" s="115"/>
      <c r="J238" s="80"/>
      <c r="K238" s="2"/>
      <c r="L238" s="81"/>
    </row>
    <row r="239" spans="1:12" s="78" customFormat="1" ht="35.25" customHeight="1" hidden="1">
      <c r="A239" s="172"/>
      <c r="B239" s="110"/>
      <c r="C239" s="62" t="s">
        <v>19</v>
      </c>
      <c r="D239" s="112"/>
      <c r="E239" s="82"/>
      <c r="F239" s="82"/>
      <c r="G239" s="80"/>
      <c r="H239" s="80"/>
      <c r="I239" s="115"/>
      <c r="J239" s="80"/>
      <c r="K239" s="2"/>
      <c r="L239" s="81"/>
    </row>
    <row r="240" spans="1:12" s="78" customFormat="1" ht="18.75" hidden="1">
      <c r="A240" s="172"/>
      <c r="B240" s="60">
        <v>80114</v>
      </c>
      <c r="C240" s="78" t="s">
        <v>83</v>
      </c>
      <c r="D240" s="79">
        <v>264050</v>
      </c>
      <c r="E240" s="82">
        <f>E241+E242</f>
        <v>0</v>
      </c>
      <c r="F240" s="82">
        <f>F241+F242+F243</f>
        <v>0</v>
      </c>
      <c r="G240" s="80"/>
      <c r="H240" s="80"/>
      <c r="I240" s="115"/>
      <c r="J240" s="80"/>
      <c r="K240" s="2"/>
      <c r="L240" s="81"/>
    </row>
    <row r="241" spans="1:12" s="78" customFormat="1" ht="36.75" customHeight="1" hidden="1">
      <c r="A241" s="172"/>
      <c r="B241" s="60"/>
      <c r="C241" s="62" t="s">
        <v>46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1:12" s="78" customFormat="1" ht="38.25" customHeight="1" hidden="1">
      <c r="A242" s="172"/>
      <c r="B242" s="60"/>
      <c r="C242" s="62" t="s">
        <v>22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1:12" s="78" customFormat="1" ht="18" customHeight="1" hidden="1">
      <c r="A243" s="172"/>
      <c r="B243" s="60"/>
      <c r="C243" s="62" t="s">
        <v>26</v>
      </c>
      <c r="D243" s="79"/>
      <c r="E243" s="82"/>
      <c r="F243" s="82"/>
      <c r="G243" s="80"/>
      <c r="H243" s="80"/>
      <c r="I243" s="115"/>
      <c r="J243" s="80"/>
      <c r="K243" s="2"/>
      <c r="L243" s="81"/>
    </row>
    <row r="244" spans="1:12" s="78" customFormat="1" ht="93.75" hidden="1">
      <c r="A244" s="172"/>
      <c r="B244" s="60">
        <v>80149</v>
      </c>
      <c r="C244" s="124" t="s">
        <v>133</v>
      </c>
      <c r="D244" s="79">
        <v>13450</v>
      </c>
      <c r="E244" s="82">
        <f>E245+E246+E247</f>
        <v>0</v>
      </c>
      <c r="F244" s="82">
        <f>F245+F247+F246</f>
        <v>0</v>
      </c>
      <c r="G244" s="80"/>
      <c r="H244" s="80"/>
      <c r="I244" s="115"/>
      <c r="J244" s="80"/>
      <c r="K244" s="2"/>
      <c r="L244" s="81"/>
    </row>
    <row r="245" spans="1:12" s="78" customFormat="1" ht="37.5" hidden="1">
      <c r="A245" s="172"/>
      <c r="B245" s="60"/>
      <c r="C245" s="62" t="s">
        <v>22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37.5" hidden="1">
      <c r="A246" s="172"/>
      <c r="B246" s="134"/>
      <c r="C246" s="62" t="s">
        <v>20</v>
      </c>
      <c r="D246" s="79"/>
      <c r="E246" s="82"/>
      <c r="F246" s="82"/>
      <c r="G246" s="56"/>
      <c r="H246" s="80"/>
      <c r="I246" s="115"/>
      <c r="J246" s="80"/>
      <c r="K246" s="2"/>
      <c r="L246" s="81"/>
    </row>
    <row r="247" spans="1:12" s="78" customFormat="1" ht="37.5" hidden="1">
      <c r="A247" s="172"/>
      <c r="B247" s="99"/>
      <c r="C247" s="62" t="s">
        <v>19</v>
      </c>
      <c r="D247" s="79"/>
      <c r="E247" s="82"/>
      <c r="F247" s="82"/>
      <c r="G247" s="56"/>
      <c r="H247" s="80"/>
      <c r="I247" s="115"/>
      <c r="J247" s="80"/>
      <c r="K247" s="2"/>
      <c r="L247" s="81"/>
    </row>
    <row r="248" spans="1:12" s="78" customFormat="1" ht="58.5" customHeight="1" hidden="1">
      <c r="A248" s="172"/>
      <c r="B248" s="60">
        <v>80150</v>
      </c>
      <c r="C248" s="124" t="s">
        <v>156</v>
      </c>
      <c r="D248" s="79"/>
      <c r="E248" s="82">
        <f>E249+E251+E252</f>
        <v>0</v>
      </c>
      <c r="F248" s="82">
        <f>F252+F251+F250+F249</f>
        <v>0</v>
      </c>
      <c r="G248" s="56"/>
      <c r="H248" s="80"/>
      <c r="I248" s="115"/>
      <c r="J248" s="80"/>
      <c r="K248" s="2"/>
      <c r="L248" s="81"/>
    </row>
    <row r="249" spans="1:12" s="78" customFormat="1" ht="37.5" customHeight="1" hidden="1">
      <c r="A249" s="172"/>
      <c r="B249" s="60"/>
      <c r="C249" s="62" t="s">
        <v>22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56.25" customHeight="1" hidden="1">
      <c r="A250" s="172"/>
      <c r="B250" s="60"/>
      <c r="C250" s="62" t="s">
        <v>39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78" customFormat="1" ht="37.5" customHeight="1" hidden="1">
      <c r="A251" s="172"/>
      <c r="B251" s="60"/>
      <c r="C251" s="62" t="s">
        <v>20</v>
      </c>
      <c r="D251" s="79"/>
      <c r="E251" s="82"/>
      <c r="F251" s="82"/>
      <c r="G251" s="56"/>
      <c r="H251" s="80"/>
      <c r="I251" s="115"/>
      <c r="J251" s="80"/>
      <c r="K251" s="2"/>
      <c r="L251" s="81"/>
    </row>
    <row r="252" spans="1:12" s="78" customFormat="1" ht="37.5" hidden="1">
      <c r="A252" s="172"/>
      <c r="B252" s="60"/>
      <c r="C252" s="62" t="s">
        <v>19</v>
      </c>
      <c r="D252" s="79"/>
      <c r="E252" s="82"/>
      <c r="F252" s="82"/>
      <c r="G252" s="56"/>
      <c r="H252" s="80"/>
      <c r="I252" s="115"/>
      <c r="J252" s="80"/>
      <c r="K252" s="2"/>
      <c r="L252" s="81"/>
    </row>
    <row r="253" spans="1:12" s="78" customFormat="1" ht="54.75" customHeight="1" hidden="1">
      <c r="A253" s="172"/>
      <c r="B253" s="60">
        <v>80153</v>
      </c>
      <c r="C253" s="200" t="s">
        <v>168</v>
      </c>
      <c r="D253" s="79"/>
      <c r="E253" s="82">
        <f>E256+E257+E255</f>
        <v>0</v>
      </c>
      <c r="F253" s="82">
        <f>F254+F255+F257+F256</f>
        <v>0</v>
      </c>
      <c r="G253" s="56"/>
      <c r="H253" s="80"/>
      <c r="I253" s="115"/>
      <c r="J253" s="80"/>
      <c r="K253" s="2"/>
      <c r="L253" s="81"/>
    </row>
    <row r="254" spans="1:12" s="78" customFormat="1" ht="37.5" hidden="1">
      <c r="A254" s="172"/>
      <c r="B254" s="134"/>
      <c r="C254" s="62" t="s">
        <v>82</v>
      </c>
      <c r="D254" s="79"/>
      <c r="E254" s="82"/>
      <c r="F254" s="82"/>
      <c r="G254" s="56"/>
      <c r="H254" s="80"/>
      <c r="I254" s="115"/>
      <c r="J254" s="80"/>
      <c r="K254" s="2"/>
      <c r="L254" s="81"/>
    </row>
    <row r="255" spans="1:12" s="78" customFormat="1" ht="37.5" hidden="1">
      <c r="A255" s="172"/>
      <c r="B255" s="168"/>
      <c r="C255" s="62" t="s">
        <v>22</v>
      </c>
      <c r="D255" s="79"/>
      <c r="E255" s="82"/>
      <c r="F255" s="82"/>
      <c r="G255" s="56"/>
      <c r="H255" s="80"/>
      <c r="I255" s="115"/>
      <c r="J255" s="80"/>
      <c r="K255" s="2"/>
      <c r="L255" s="81"/>
    </row>
    <row r="256" spans="1:12" s="78" customFormat="1" ht="56.25" hidden="1">
      <c r="A256" s="172"/>
      <c r="B256" s="168"/>
      <c r="C256" s="62" t="s">
        <v>39</v>
      </c>
      <c r="D256" s="79"/>
      <c r="E256" s="82"/>
      <c r="F256" s="82"/>
      <c r="G256" s="56"/>
      <c r="H256" s="80"/>
      <c r="I256" s="115"/>
      <c r="J256" s="80"/>
      <c r="K256" s="2"/>
      <c r="L256" s="81"/>
    </row>
    <row r="257" spans="1:12" s="78" customFormat="1" ht="37.5" hidden="1">
      <c r="A257" s="104"/>
      <c r="B257" s="99"/>
      <c r="C257" s="62" t="s">
        <v>19</v>
      </c>
      <c r="D257" s="79"/>
      <c r="E257" s="82"/>
      <c r="F257" s="82"/>
      <c r="G257" s="56"/>
      <c r="H257" s="80"/>
      <c r="I257" s="115"/>
      <c r="J257" s="80"/>
      <c r="K257" s="2"/>
      <c r="L257" s="81"/>
    </row>
    <row r="258" spans="1:12" s="92" customFormat="1" ht="18.75">
      <c r="A258" s="27">
        <v>851</v>
      </c>
      <c r="B258" s="74"/>
      <c r="C258" s="19" t="s">
        <v>84</v>
      </c>
      <c r="D258" s="46">
        <f>+D259+D261+D263+D267</f>
        <v>241000</v>
      </c>
      <c r="E258" s="47">
        <f>E259+E263</f>
        <v>0</v>
      </c>
      <c r="F258" s="47">
        <f>F267+F263+F261</f>
        <v>3533.62</v>
      </c>
      <c r="G258" s="48"/>
      <c r="H258" s="48"/>
      <c r="I258" s="122"/>
      <c r="J258" s="71"/>
      <c r="K258" s="90"/>
      <c r="L258" s="91"/>
    </row>
    <row r="259" spans="2:12" s="78" customFormat="1" ht="18.75" hidden="1">
      <c r="B259" s="60">
        <v>85149</v>
      </c>
      <c r="C259" s="53" t="s">
        <v>85</v>
      </c>
      <c r="D259" s="79">
        <v>46000</v>
      </c>
      <c r="E259" s="82">
        <f>E260</f>
        <v>0</v>
      </c>
      <c r="F259" s="82"/>
      <c r="G259" s="80"/>
      <c r="H259" s="80"/>
      <c r="I259" s="115"/>
      <c r="J259" s="80"/>
      <c r="K259" s="2"/>
      <c r="L259" s="81"/>
    </row>
    <row r="260" spans="2:12" s="78" customFormat="1" ht="37.5" hidden="1">
      <c r="B260" s="60"/>
      <c r="C260" s="62" t="s">
        <v>20</v>
      </c>
      <c r="D260" s="79"/>
      <c r="E260" s="82"/>
      <c r="F260" s="82"/>
      <c r="G260" s="80"/>
      <c r="H260" s="80"/>
      <c r="I260" s="115"/>
      <c r="J260" s="80"/>
      <c r="K260" s="2"/>
      <c r="L260" s="81"/>
    </row>
    <row r="261" spans="2:12" s="78" customFormat="1" ht="18.75" hidden="1">
      <c r="B261" s="60">
        <v>85153</v>
      </c>
      <c r="C261" s="53" t="s">
        <v>86</v>
      </c>
      <c r="D261" s="79">
        <v>9000</v>
      </c>
      <c r="E261" s="82"/>
      <c r="F261" s="82">
        <f>F262</f>
        <v>0</v>
      </c>
      <c r="G261" s="80"/>
      <c r="H261" s="80"/>
      <c r="I261" s="115"/>
      <c r="J261" s="80"/>
      <c r="K261" s="2"/>
      <c r="L261" s="81"/>
    </row>
    <row r="262" spans="2:12" s="78" customFormat="1" ht="37.5" hidden="1">
      <c r="B262" s="60"/>
      <c r="C262" s="62" t="s">
        <v>20</v>
      </c>
      <c r="D262" s="79"/>
      <c r="E262" s="82"/>
      <c r="F262" s="82"/>
      <c r="G262" s="80"/>
      <c r="H262" s="80"/>
      <c r="I262" s="115"/>
      <c r="J262" s="80"/>
      <c r="K262" s="2"/>
      <c r="L262" s="81"/>
    </row>
    <row r="263" spans="2:12" s="78" customFormat="1" ht="18.75" hidden="1">
      <c r="B263" s="60">
        <v>85154</v>
      </c>
      <c r="C263" s="53" t="s">
        <v>87</v>
      </c>
      <c r="D263" s="79">
        <v>185000</v>
      </c>
      <c r="E263" s="82">
        <f>E266+E265</f>
        <v>0</v>
      </c>
      <c r="F263" s="82">
        <f>F265+F264+F266</f>
        <v>0</v>
      </c>
      <c r="G263" s="80"/>
      <c r="H263" s="80"/>
      <c r="I263" s="115"/>
      <c r="J263" s="80"/>
      <c r="K263" s="2"/>
      <c r="L263" s="81"/>
    </row>
    <row r="264" spans="2:12" s="78" customFormat="1" ht="37.5" hidden="1">
      <c r="B264" s="60"/>
      <c r="C264" s="62" t="s">
        <v>93</v>
      </c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2:12" s="78" customFormat="1" ht="37.5" hidden="1">
      <c r="B265" s="60"/>
      <c r="C265" s="62" t="s">
        <v>20</v>
      </c>
      <c r="D265" s="79"/>
      <c r="E265" s="82"/>
      <c r="F265" s="82"/>
      <c r="G265" s="80"/>
      <c r="H265" s="80"/>
      <c r="I265" s="115"/>
      <c r="J265" s="80"/>
      <c r="K265" s="2"/>
      <c r="L265" s="81"/>
    </row>
    <row r="266" spans="2:12" s="78" customFormat="1" ht="37.5" hidden="1">
      <c r="B266" s="60"/>
      <c r="C266" s="62" t="s">
        <v>19</v>
      </c>
      <c r="D266" s="79"/>
      <c r="E266" s="82"/>
      <c r="F266" s="82"/>
      <c r="G266" s="80"/>
      <c r="H266" s="80"/>
      <c r="I266" s="115"/>
      <c r="J266" s="80"/>
      <c r="K266" s="2"/>
      <c r="L266" s="81"/>
    </row>
    <row r="267" spans="2:12" s="78" customFormat="1" ht="18.75">
      <c r="B267" s="60">
        <v>85195</v>
      </c>
      <c r="C267" s="53" t="s">
        <v>37</v>
      </c>
      <c r="D267" s="79">
        <v>1000</v>
      </c>
      <c r="E267" s="82"/>
      <c r="F267" s="82">
        <f>F268+F269</f>
        <v>3533.62</v>
      </c>
      <c r="G267" s="80"/>
      <c r="H267" s="80"/>
      <c r="I267" s="115"/>
      <c r="J267" s="80"/>
      <c r="K267" s="2"/>
      <c r="L267" s="81"/>
    </row>
    <row r="268" spans="2:12" s="78" customFormat="1" ht="54.75" customHeight="1">
      <c r="B268" s="60"/>
      <c r="C268" s="62" t="s">
        <v>38</v>
      </c>
      <c r="D268" s="79"/>
      <c r="E268" s="82"/>
      <c r="F268" s="82">
        <v>3267.62</v>
      </c>
      <c r="G268" s="80"/>
      <c r="H268" s="80"/>
      <c r="I268" s="115"/>
      <c r="J268" s="80"/>
      <c r="K268" s="2"/>
      <c r="L268" s="81"/>
    </row>
    <row r="269" spans="2:12" s="78" customFormat="1" ht="54.75" customHeight="1">
      <c r="B269" s="60"/>
      <c r="C269" s="62" t="s">
        <v>39</v>
      </c>
      <c r="D269" s="79"/>
      <c r="E269" s="82"/>
      <c r="F269" s="82">
        <v>266</v>
      </c>
      <c r="G269" s="80"/>
      <c r="H269" s="80"/>
      <c r="I269" s="115"/>
      <c r="J269" s="80"/>
      <c r="K269" s="2"/>
      <c r="L269" s="81"/>
    </row>
    <row r="270" spans="1:12" s="92" customFormat="1" ht="17.25" customHeight="1">
      <c r="A270" s="27">
        <v>852</v>
      </c>
      <c r="B270" s="74"/>
      <c r="C270" s="19" t="s">
        <v>9</v>
      </c>
      <c r="D270" s="87">
        <f>+D271+D278+D283+D286+D295+D298+D300+D305+D310</f>
        <v>4744953</v>
      </c>
      <c r="E270" s="108">
        <f>E289+E300+E286+E310+E283+E305+E314+E308</f>
        <v>9309</v>
      </c>
      <c r="F270" s="108">
        <f>F271+F273+F278+F283+F286+F300+F292+F295+F310+F289+F305+F275+F308</f>
        <v>46545</v>
      </c>
      <c r="G270" s="88">
        <f>E270-F270</f>
        <v>-37236</v>
      </c>
      <c r="H270" s="88"/>
      <c r="I270" s="114"/>
      <c r="J270" s="88"/>
      <c r="K270" s="90"/>
      <c r="L270" s="91"/>
    </row>
    <row r="271" spans="2:12" s="78" customFormat="1" ht="17.25" customHeight="1" hidden="1">
      <c r="B271" s="60">
        <v>85201</v>
      </c>
      <c r="C271" s="53" t="s">
        <v>129</v>
      </c>
      <c r="D271" s="79">
        <v>25000</v>
      </c>
      <c r="E271" s="82"/>
      <c r="F271" s="82">
        <f>F272</f>
        <v>0</v>
      </c>
      <c r="G271" s="80"/>
      <c r="H271" s="80"/>
      <c r="I271" s="115"/>
      <c r="J271" s="80"/>
      <c r="K271" s="2"/>
      <c r="L271" s="81"/>
    </row>
    <row r="272" spans="2:12" s="78" customFormat="1" ht="36" customHeight="1" hidden="1">
      <c r="B272" s="60"/>
      <c r="C272" s="62" t="s">
        <v>46</v>
      </c>
      <c r="D272" s="79"/>
      <c r="E272" s="82"/>
      <c r="F272" s="82"/>
      <c r="G272" s="123">
        <v>2320</v>
      </c>
      <c r="H272" s="80"/>
      <c r="I272" s="115"/>
      <c r="J272" s="80"/>
      <c r="K272" s="2"/>
      <c r="L272" s="81"/>
    </row>
    <row r="273" spans="2:12" s="78" customFormat="1" ht="20.25" customHeight="1" hidden="1">
      <c r="B273" s="60">
        <v>85204</v>
      </c>
      <c r="C273" s="62" t="s">
        <v>130</v>
      </c>
      <c r="D273" s="79"/>
      <c r="E273" s="82"/>
      <c r="F273" s="82">
        <f>F274</f>
        <v>0</v>
      </c>
      <c r="G273" s="123"/>
      <c r="H273" s="80"/>
      <c r="I273" s="115"/>
      <c r="J273" s="80"/>
      <c r="K273" s="2"/>
      <c r="L273" s="81"/>
    </row>
    <row r="274" spans="2:12" s="78" customFormat="1" ht="36" customHeight="1" hidden="1">
      <c r="B274" s="60"/>
      <c r="C274" s="62" t="s">
        <v>46</v>
      </c>
      <c r="D274" s="79"/>
      <c r="E274" s="82"/>
      <c r="F274" s="82"/>
      <c r="G274" s="123"/>
      <c r="H274" s="80"/>
      <c r="I274" s="115"/>
      <c r="J274" s="80"/>
      <c r="K274" s="2"/>
      <c r="L274" s="81"/>
    </row>
    <row r="275" spans="2:12" s="78" customFormat="1" ht="36" customHeight="1" hidden="1">
      <c r="B275" s="60">
        <v>85205</v>
      </c>
      <c r="C275" s="62" t="s">
        <v>148</v>
      </c>
      <c r="D275" s="79"/>
      <c r="E275" s="82">
        <f>E276</f>
        <v>0</v>
      </c>
      <c r="F275" s="82">
        <f>F277</f>
        <v>0</v>
      </c>
      <c r="G275" s="123"/>
      <c r="H275" s="80"/>
      <c r="I275" s="115"/>
      <c r="J275" s="80"/>
      <c r="K275" s="2"/>
      <c r="L275" s="81"/>
    </row>
    <row r="276" spans="2:12" s="78" customFormat="1" ht="36" customHeight="1" hidden="1">
      <c r="B276" s="60"/>
      <c r="C276" s="62" t="s">
        <v>22</v>
      </c>
      <c r="D276" s="79"/>
      <c r="E276" s="82"/>
      <c r="F276" s="82"/>
      <c r="G276" s="123"/>
      <c r="H276" s="80"/>
      <c r="I276" s="115"/>
      <c r="J276" s="80"/>
      <c r="K276" s="2"/>
      <c r="L276" s="81"/>
    </row>
    <row r="277" spans="2:12" s="78" customFormat="1" ht="36" customHeight="1" hidden="1">
      <c r="B277" s="60"/>
      <c r="C277" s="62" t="s">
        <v>46</v>
      </c>
      <c r="D277" s="79"/>
      <c r="E277" s="82"/>
      <c r="F277" s="82"/>
      <c r="G277" s="123"/>
      <c r="H277" s="80"/>
      <c r="I277" s="115"/>
      <c r="J277" s="80"/>
      <c r="K277" s="2"/>
      <c r="L277" s="81"/>
    </row>
    <row r="278" spans="2:12" s="78" customFormat="1" ht="35.25" customHeight="1" hidden="1">
      <c r="B278" s="60">
        <v>85212</v>
      </c>
      <c r="C278" s="124" t="s">
        <v>88</v>
      </c>
      <c r="D278" s="79">
        <v>2867662</v>
      </c>
      <c r="E278" s="82">
        <f>E281+E282+E279</f>
        <v>0</v>
      </c>
      <c r="F278" s="82">
        <f>F279+F280+F282</f>
        <v>0</v>
      </c>
      <c r="G278" s="80"/>
      <c r="H278" s="80"/>
      <c r="I278" s="115"/>
      <c r="J278" s="80"/>
      <c r="K278" s="2"/>
      <c r="L278" s="81"/>
    </row>
    <row r="279" spans="2:12" s="78" customFormat="1" ht="34.5" customHeight="1" hidden="1">
      <c r="B279" s="60"/>
      <c r="C279" s="62" t="s">
        <v>89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54" customHeight="1" hidden="1">
      <c r="B280" s="60"/>
      <c r="C280" s="144" t="s">
        <v>128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2:12" s="78" customFormat="1" ht="17.25" customHeight="1" hidden="1">
      <c r="B281" s="60"/>
      <c r="C281" s="62" t="s">
        <v>21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2:12" s="78" customFormat="1" ht="18.75" customHeight="1" hidden="1">
      <c r="B282" s="60"/>
      <c r="C282" s="62" t="s">
        <v>122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2:12" s="78" customFormat="1" ht="35.25" customHeight="1" hidden="1">
      <c r="B283" s="60">
        <v>85213</v>
      </c>
      <c r="C283" s="124" t="s">
        <v>90</v>
      </c>
      <c r="D283" s="79">
        <v>36980</v>
      </c>
      <c r="E283" s="82">
        <f>E285</f>
        <v>0</v>
      </c>
      <c r="F283" s="82">
        <f>F285+F284</f>
        <v>0</v>
      </c>
      <c r="G283" s="80"/>
      <c r="H283" s="80"/>
      <c r="I283" s="115"/>
      <c r="J283" s="80"/>
      <c r="K283" s="2"/>
      <c r="L283" s="81"/>
    </row>
    <row r="284" spans="2:12" s="78" customFormat="1" ht="51.75" customHeight="1" hidden="1">
      <c r="B284" s="60"/>
      <c r="C284" s="62" t="s">
        <v>39</v>
      </c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2:12" s="78" customFormat="1" ht="34.5" customHeight="1" hidden="1">
      <c r="B285" s="60"/>
      <c r="C285" s="62" t="s">
        <v>46</v>
      </c>
      <c r="D285" s="79"/>
      <c r="E285" s="82"/>
      <c r="F285" s="82"/>
      <c r="G285" s="80"/>
      <c r="H285" s="80"/>
      <c r="I285" s="115"/>
      <c r="J285" s="80"/>
      <c r="K285" s="2"/>
      <c r="L285" s="81"/>
    </row>
    <row r="286" spans="1:12" s="78" customFormat="1" ht="36.75" customHeight="1" hidden="1">
      <c r="A286" s="83"/>
      <c r="B286" s="60">
        <v>85214</v>
      </c>
      <c r="C286" s="124" t="s">
        <v>91</v>
      </c>
      <c r="D286" s="79">
        <v>693601</v>
      </c>
      <c r="E286" s="82">
        <f>E287+E288</f>
        <v>0</v>
      </c>
      <c r="F286" s="82">
        <f>F287+F288</f>
        <v>0</v>
      </c>
      <c r="G286" s="80"/>
      <c r="H286" s="80"/>
      <c r="I286" s="115"/>
      <c r="J286" s="80"/>
      <c r="K286" s="2"/>
      <c r="L286" s="81"/>
    </row>
    <row r="287" spans="1:12" s="78" customFormat="1" ht="35.25" customHeight="1" hidden="1">
      <c r="A287" s="172"/>
      <c r="B287" s="60"/>
      <c r="C287" s="62" t="s">
        <v>93</v>
      </c>
      <c r="D287" s="79"/>
      <c r="E287" s="82"/>
      <c r="F287" s="82"/>
      <c r="G287" s="80"/>
      <c r="H287" s="80"/>
      <c r="I287" s="115"/>
      <c r="J287" s="80"/>
      <c r="K287" s="2"/>
      <c r="L287" s="81"/>
    </row>
    <row r="288" spans="1:12" s="78" customFormat="1" ht="35.25" customHeight="1" hidden="1">
      <c r="A288" s="172"/>
      <c r="B288" s="60"/>
      <c r="C288" s="62" t="s">
        <v>20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78" customFormat="1" ht="20.25" customHeight="1" hidden="1">
      <c r="A289" s="172"/>
      <c r="B289" s="60">
        <v>85215</v>
      </c>
      <c r="C289" s="62" t="s">
        <v>114</v>
      </c>
      <c r="D289" s="79"/>
      <c r="E289" s="82">
        <f>E290+E291</f>
        <v>0</v>
      </c>
      <c r="F289" s="82">
        <f>F291+F290</f>
        <v>0</v>
      </c>
      <c r="G289" s="80"/>
      <c r="H289" s="80"/>
      <c r="I289" s="115"/>
      <c r="J289" s="80"/>
      <c r="K289" s="2"/>
      <c r="L289" s="81"/>
    </row>
    <row r="290" spans="1:12" s="78" customFormat="1" ht="54.75" customHeight="1" hidden="1">
      <c r="A290" s="172"/>
      <c r="B290" s="60"/>
      <c r="C290" s="62" t="s">
        <v>39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36.75" customHeight="1" hidden="1">
      <c r="A291" s="172"/>
      <c r="B291" s="60"/>
      <c r="C291" s="62" t="s">
        <v>89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1:12" s="78" customFormat="1" ht="17.25" customHeight="1" hidden="1">
      <c r="A292" s="172"/>
      <c r="B292" s="60">
        <v>85215</v>
      </c>
      <c r="C292" s="62" t="s">
        <v>114</v>
      </c>
      <c r="D292" s="79"/>
      <c r="E292" s="82">
        <f>E293+E294</f>
        <v>0</v>
      </c>
      <c r="F292" s="82">
        <f>F293+F294</f>
        <v>0</v>
      </c>
      <c r="G292" s="80"/>
      <c r="H292" s="80"/>
      <c r="I292" s="115"/>
      <c r="J292" s="80"/>
      <c r="K292" s="2"/>
      <c r="L292" s="81"/>
    </row>
    <row r="293" spans="1:12" s="78" customFormat="1" ht="34.5" customHeight="1" hidden="1">
      <c r="A293" s="172"/>
      <c r="B293" s="60"/>
      <c r="C293" s="62" t="s">
        <v>89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53.25" customHeight="1" hidden="1">
      <c r="A294" s="172"/>
      <c r="B294" s="60"/>
      <c r="C294" s="144" t="s">
        <v>39</v>
      </c>
      <c r="D294" s="79"/>
      <c r="E294" s="82"/>
      <c r="F294" s="82"/>
      <c r="G294" s="80"/>
      <c r="H294" s="80"/>
      <c r="I294" s="115"/>
      <c r="J294" s="80"/>
      <c r="K294" s="2"/>
      <c r="L294" s="81"/>
    </row>
    <row r="295" spans="1:12" s="78" customFormat="1" ht="17.25" customHeight="1" hidden="1">
      <c r="A295" s="172"/>
      <c r="B295" s="60">
        <v>85216</v>
      </c>
      <c r="C295" s="53" t="s">
        <v>92</v>
      </c>
      <c r="D295" s="79">
        <v>20000</v>
      </c>
      <c r="E295" s="82">
        <f>E296+E297</f>
        <v>0</v>
      </c>
      <c r="F295" s="82">
        <f>F296+F297</f>
        <v>0</v>
      </c>
      <c r="G295" s="80"/>
      <c r="H295" s="80"/>
      <c r="I295" s="115"/>
      <c r="J295" s="80"/>
      <c r="K295" s="2"/>
      <c r="L295" s="81"/>
    </row>
    <row r="296" spans="1:12" s="78" customFormat="1" ht="36" customHeight="1" hidden="1">
      <c r="A296" s="172"/>
      <c r="B296" s="60"/>
      <c r="C296" s="62" t="s">
        <v>93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17.25" customHeight="1" hidden="1">
      <c r="A297" s="172"/>
      <c r="B297" s="60"/>
      <c r="C297" s="62" t="s">
        <v>19</v>
      </c>
      <c r="D297" s="79"/>
      <c r="E297" s="82"/>
      <c r="F297" s="82"/>
      <c r="G297" s="80"/>
      <c r="H297" s="80"/>
      <c r="I297" s="115"/>
      <c r="J297" s="80"/>
      <c r="K297" s="2"/>
      <c r="L297" s="81"/>
    </row>
    <row r="298" spans="1:12" s="78" customFormat="1" ht="17.25" customHeight="1" hidden="1">
      <c r="A298" s="172"/>
      <c r="B298" s="60">
        <v>85206</v>
      </c>
      <c r="C298" s="53" t="s">
        <v>112</v>
      </c>
      <c r="D298" s="79"/>
      <c r="E298" s="82">
        <f>E299</f>
        <v>0</v>
      </c>
      <c r="F298" s="82">
        <f>F299</f>
        <v>0</v>
      </c>
      <c r="G298" s="80"/>
      <c r="H298" s="80"/>
      <c r="I298" s="115"/>
      <c r="J298" s="80"/>
      <c r="K298" s="2"/>
      <c r="L298" s="81"/>
    </row>
    <row r="299" spans="1:12" s="78" customFormat="1" ht="17.25" customHeight="1" hidden="1">
      <c r="A299" s="172"/>
      <c r="B299" s="60"/>
      <c r="C299" s="144" t="s">
        <v>58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17.25" customHeight="1" hidden="1">
      <c r="A300" s="172"/>
      <c r="B300" s="60">
        <v>85219</v>
      </c>
      <c r="C300" s="53" t="s">
        <v>94</v>
      </c>
      <c r="D300" s="79">
        <v>779532</v>
      </c>
      <c r="E300" s="82">
        <f>E301+E302+E303+E304</f>
        <v>0</v>
      </c>
      <c r="F300" s="82">
        <f>F301+F302+F303+F304</f>
        <v>0</v>
      </c>
      <c r="G300" s="80"/>
      <c r="H300" s="80"/>
      <c r="I300" s="115"/>
      <c r="J300" s="80"/>
      <c r="K300" s="2"/>
      <c r="L300" s="81"/>
    </row>
    <row r="301" spans="1:12" s="78" customFormat="1" ht="38.25" customHeight="1" hidden="1">
      <c r="A301" s="172"/>
      <c r="B301" s="60"/>
      <c r="C301" s="62" t="s">
        <v>19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38.25" customHeight="1" hidden="1">
      <c r="A302" s="172"/>
      <c r="B302" s="60"/>
      <c r="C302" s="62" t="s">
        <v>89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1:12" s="78" customFormat="1" ht="54" customHeight="1" hidden="1">
      <c r="A303" s="172"/>
      <c r="B303" s="60"/>
      <c r="C303" s="62" t="s">
        <v>39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1:12" s="78" customFormat="1" ht="36.75" customHeight="1" hidden="1">
      <c r="A304" s="172"/>
      <c r="B304" s="60"/>
      <c r="C304" s="62" t="s">
        <v>93</v>
      </c>
      <c r="D304" s="79"/>
      <c r="E304" s="82"/>
      <c r="F304" s="82"/>
      <c r="G304" s="80"/>
      <c r="H304" s="80"/>
      <c r="I304" s="115"/>
      <c r="J304" s="80"/>
      <c r="K304" s="2"/>
      <c r="L304" s="81"/>
    </row>
    <row r="305" spans="1:12" s="78" customFormat="1" ht="36.75" customHeight="1" hidden="1">
      <c r="A305" s="172"/>
      <c r="B305" s="60">
        <v>85228</v>
      </c>
      <c r="C305" s="124" t="s">
        <v>163</v>
      </c>
      <c r="D305" s="79">
        <v>116010</v>
      </c>
      <c r="E305" s="82">
        <f>E306</f>
        <v>0</v>
      </c>
      <c r="F305" s="82">
        <f>F306+F307</f>
        <v>0</v>
      </c>
      <c r="G305" s="80"/>
      <c r="H305" s="80"/>
      <c r="I305" s="115"/>
      <c r="J305" s="80"/>
      <c r="K305" s="2"/>
      <c r="L305" s="81"/>
    </row>
    <row r="306" spans="1:12" s="78" customFormat="1" ht="53.25" customHeight="1" hidden="1">
      <c r="A306" s="172"/>
      <c r="B306" s="60"/>
      <c r="C306" s="62" t="s">
        <v>39</v>
      </c>
      <c r="D306" s="79"/>
      <c r="E306" s="82"/>
      <c r="F306" s="82"/>
      <c r="G306" s="80"/>
      <c r="H306" s="80"/>
      <c r="I306" s="115"/>
      <c r="J306" s="80"/>
      <c r="K306" s="2"/>
      <c r="L306" s="81"/>
    </row>
    <row r="307" spans="1:12" s="78" customFormat="1" ht="54.75" customHeight="1" hidden="1">
      <c r="A307" s="172"/>
      <c r="B307" s="60"/>
      <c r="C307" s="62" t="s">
        <v>38</v>
      </c>
      <c r="D307" s="79"/>
      <c r="E307" s="82"/>
      <c r="F307" s="82"/>
      <c r="G307" s="80"/>
      <c r="H307" s="80"/>
      <c r="I307" s="115"/>
      <c r="J307" s="80"/>
      <c r="K307" s="2"/>
      <c r="L307" s="81"/>
    </row>
    <row r="308" spans="1:12" s="78" customFormat="1" ht="17.25" customHeight="1">
      <c r="A308" s="104"/>
      <c r="B308" s="60">
        <v>85230</v>
      </c>
      <c r="C308" s="63" t="s">
        <v>171</v>
      </c>
      <c r="D308" s="79"/>
      <c r="E308" s="82">
        <f>E309</f>
        <v>9309</v>
      </c>
      <c r="F308" s="82">
        <f>F309</f>
        <v>0</v>
      </c>
      <c r="G308" s="80"/>
      <c r="H308" s="80"/>
      <c r="I308" s="115"/>
      <c r="J308" s="80"/>
      <c r="K308" s="2"/>
      <c r="L308" s="81"/>
    </row>
    <row r="309" spans="2:12" s="78" customFormat="1" ht="38.25" customHeight="1">
      <c r="B309" s="60"/>
      <c r="C309" s="62" t="s">
        <v>22</v>
      </c>
      <c r="D309" s="79"/>
      <c r="E309" s="82">
        <v>9309</v>
      </c>
      <c r="F309" s="82"/>
      <c r="G309" s="80"/>
      <c r="H309" s="80"/>
      <c r="I309" s="115"/>
      <c r="J309" s="80"/>
      <c r="K309" s="2"/>
      <c r="L309" s="81"/>
    </row>
    <row r="310" spans="1:12" s="97" customFormat="1" ht="17.25" customHeight="1">
      <c r="A310" s="179"/>
      <c r="B310" s="149">
        <v>85295</v>
      </c>
      <c r="C310" s="150" t="s">
        <v>37</v>
      </c>
      <c r="D310" s="151">
        <v>206168</v>
      </c>
      <c r="E310" s="148">
        <f>E312+E313+E311</f>
        <v>0</v>
      </c>
      <c r="F310" s="148">
        <f>F311+F313+F312+F317</f>
        <v>46545</v>
      </c>
      <c r="G310" s="94"/>
      <c r="H310" s="94"/>
      <c r="I310" s="94"/>
      <c r="J310" s="94"/>
      <c r="K310" s="95"/>
      <c r="L310" s="96"/>
    </row>
    <row r="311" spans="1:12" s="97" customFormat="1" ht="39" customHeight="1">
      <c r="A311" s="180"/>
      <c r="B311" s="149"/>
      <c r="C311" s="62" t="s">
        <v>19</v>
      </c>
      <c r="D311" s="151"/>
      <c r="E311" s="148"/>
      <c r="F311" s="148">
        <v>46545</v>
      </c>
      <c r="G311" s="94"/>
      <c r="H311" s="94"/>
      <c r="I311" s="94"/>
      <c r="J311" s="94"/>
      <c r="K311" s="95"/>
      <c r="L311" s="96"/>
    </row>
    <row r="312" spans="2:12" s="97" customFormat="1" ht="34.5" customHeight="1" hidden="1">
      <c r="B312" s="68"/>
      <c r="C312" s="62" t="s">
        <v>93</v>
      </c>
      <c r="D312" s="93"/>
      <c r="E312" s="82"/>
      <c r="F312" s="82"/>
      <c r="G312" s="94"/>
      <c r="H312" s="94"/>
      <c r="I312" s="94"/>
      <c r="J312" s="94"/>
      <c r="K312" s="95"/>
      <c r="L312" s="96"/>
    </row>
    <row r="313" spans="1:12" s="97" customFormat="1" ht="33.75" customHeight="1" hidden="1">
      <c r="A313" s="179"/>
      <c r="B313" s="68"/>
      <c r="C313" s="62" t="s">
        <v>60</v>
      </c>
      <c r="D313" s="93"/>
      <c r="E313" s="98"/>
      <c r="F313" s="98"/>
      <c r="G313" s="94"/>
      <c r="H313" s="94"/>
      <c r="I313" s="94"/>
      <c r="J313" s="94"/>
      <c r="K313" s="95"/>
      <c r="L313" s="96"/>
    </row>
    <row r="314" spans="1:12" s="97" customFormat="1" ht="17.25" customHeight="1" hidden="1">
      <c r="A314" s="201"/>
      <c r="B314" s="60">
        <v>85295</v>
      </c>
      <c r="C314" s="62" t="s">
        <v>37</v>
      </c>
      <c r="D314" s="93"/>
      <c r="E314" s="82">
        <f>E315+E316+E317</f>
        <v>0</v>
      </c>
      <c r="F314" s="82">
        <f>F315+F317+F316+F318</f>
        <v>0</v>
      </c>
      <c r="G314" s="94"/>
      <c r="H314" s="94"/>
      <c r="I314" s="94"/>
      <c r="J314" s="94"/>
      <c r="K314" s="95"/>
      <c r="L314" s="96"/>
    </row>
    <row r="315" spans="1:12" s="97" customFormat="1" ht="37.5" customHeight="1" hidden="1">
      <c r="A315" s="201"/>
      <c r="B315" s="68"/>
      <c r="C315" s="62" t="s">
        <v>93</v>
      </c>
      <c r="D315" s="93"/>
      <c r="E315" s="148"/>
      <c r="F315" s="82"/>
      <c r="G315" s="80"/>
      <c r="H315" s="94"/>
      <c r="I315" s="94"/>
      <c r="J315" s="94"/>
      <c r="K315" s="95"/>
      <c r="L315" s="96"/>
    </row>
    <row r="316" spans="1:12" s="97" customFormat="1" ht="37.5" customHeight="1" hidden="1">
      <c r="A316" s="201"/>
      <c r="B316" s="68"/>
      <c r="C316" s="62" t="s">
        <v>19</v>
      </c>
      <c r="D316" s="93"/>
      <c r="E316" s="148"/>
      <c r="F316" s="82"/>
      <c r="G316" s="80"/>
      <c r="H316" s="94"/>
      <c r="I316" s="94"/>
      <c r="J316" s="94"/>
      <c r="K316" s="95"/>
      <c r="L316" s="96"/>
    </row>
    <row r="317" spans="1:12" s="97" customFormat="1" ht="38.25" customHeight="1" hidden="1">
      <c r="A317" s="201"/>
      <c r="B317" s="68"/>
      <c r="C317" s="62" t="s">
        <v>20</v>
      </c>
      <c r="D317" s="93"/>
      <c r="E317" s="82"/>
      <c r="F317" s="82"/>
      <c r="G317" s="80"/>
      <c r="H317" s="94"/>
      <c r="I317" s="94"/>
      <c r="J317" s="94"/>
      <c r="K317" s="95"/>
      <c r="L317" s="96"/>
    </row>
    <row r="318" spans="1:12" s="97" customFormat="1" ht="16.5" customHeight="1" hidden="1">
      <c r="A318" s="201"/>
      <c r="B318" s="68"/>
      <c r="C318" s="62" t="s">
        <v>160</v>
      </c>
      <c r="D318" s="93"/>
      <c r="E318" s="82"/>
      <c r="F318" s="82">
        <f>F319</f>
        <v>0</v>
      </c>
      <c r="G318" s="80"/>
      <c r="H318" s="94"/>
      <c r="I318" s="94"/>
      <c r="J318" s="94"/>
      <c r="K318" s="95"/>
      <c r="L318" s="96"/>
    </row>
    <row r="319" spans="1:12" s="97" customFormat="1" ht="16.5" customHeight="1" hidden="1">
      <c r="A319" s="180"/>
      <c r="B319" s="68"/>
      <c r="C319" s="62" t="s">
        <v>159</v>
      </c>
      <c r="D319" s="93"/>
      <c r="E319" s="82"/>
      <c r="F319" s="82"/>
      <c r="G319" s="80"/>
      <c r="H319" s="94"/>
      <c r="I319" s="94"/>
      <c r="J319" s="94"/>
      <c r="K319" s="95"/>
      <c r="L319" s="96"/>
    </row>
    <row r="320" spans="1:12" s="92" customFormat="1" ht="17.25" customHeight="1" hidden="1">
      <c r="A320" s="27">
        <v>854</v>
      </c>
      <c r="B320" s="74"/>
      <c r="C320" s="92" t="s">
        <v>10</v>
      </c>
      <c r="D320" s="87">
        <f>SUM(D322:D327)</f>
        <v>195878</v>
      </c>
      <c r="E320" s="108">
        <f>E322+E327+E329</f>
        <v>0</v>
      </c>
      <c r="F320" s="108">
        <f>F322+F327+F329</f>
        <v>0</v>
      </c>
      <c r="G320" s="88"/>
      <c r="H320" s="88"/>
      <c r="I320" s="114"/>
      <c r="J320" s="88"/>
      <c r="K320" s="90"/>
      <c r="L320" s="91"/>
    </row>
    <row r="321" spans="2:12" s="78" customFormat="1" ht="0.75" customHeight="1" hidden="1">
      <c r="B321" s="60"/>
      <c r="D321" s="79"/>
      <c r="E321" s="82"/>
      <c r="F321" s="82"/>
      <c r="G321" s="80"/>
      <c r="H321" s="80"/>
      <c r="I321" s="115"/>
      <c r="J321" s="80"/>
      <c r="K321" s="2"/>
      <c r="L321" s="81"/>
    </row>
    <row r="322" spans="2:12" s="78" customFormat="1" ht="17.25" customHeight="1" hidden="1">
      <c r="B322" s="60">
        <v>85401</v>
      </c>
      <c r="C322" s="78" t="s">
        <v>95</v>
      </c>
      <c r="D322" s="79">
        <v>95500</v>
      </c>
      <c r="E322" s="82">
        <f>E324+E325+E326+E323</f>
        <v>0</v>
      </c>
      <c r="F322" s="82">
        <f>F324+F325+F326+F323</f>
        <v>0</v>
      </c>
      <c r="G322" s="80"/>
      <c r="H322" s="80"/>
      <c r="I322" s="115"/>
      <c r="J322" s="80"/>
      <c r="K322" s="2"/>
      <c r="L322" s="81"/>
    </row>
    <row r="323" spans="2:12" s="78" customFormat="1" ht="35.25" customHeight="1" hidden="1">
      <c r="B323" s="60"/>
      <c r="C323" s="62" t="s">
        <v>93</v>
      </c>
      <c r="D323" s="79"/>
      <c r="E323" s="82"/>
      <c r="F323" s="82"/>
      <c r="G323" s="80"/>
      <c r="H323" s="80"/>
      <c r="I323" s="115"/>
      <c r="J323" s="80"/>
      <c r="K323" s="2"/>
      <c r="L323" s="81"/>
    </row>
    <row r="324" spans="2:12" s="78" customFormat="1" ht="34.5" customHeight="1" hidden="1">
      <c r="B324" s="60"/>
      <c r="C324" s="62" t="s">
        <v>19</v>
      </c>
      <c r="D324" s="79"/>
      <c r="E324" s="82"/>
      <c r="F324" s="82"/>
      <c r="G324" s="80"/>
      <c r="H324" s="80"/>
      <c r="I324" s="115"/>
      <c r="J324" s="80"/>
      <c r="K324" s="2"/>
      <c r="L324" s="81"/>
    </row>
    <row r="325" spans="2:12" s="78" customFormat="1" ht="33.75" customHeight="1" hidden="1">
      <c r="B325" s="60"/>
      <c r="C325" s="144" t="s">
        <v>20</v>
      </c>
      <c r="D325" s="79"/>
      <c r="E325" s="82"/>
      <c r="F325" s="82"/>
      <c r="G325" s="80"/>
      <c r="H325" s="80"/>
      <c r="I325" s="115"/>
      <c r="J325" s="80"/>
      <c r="K325" s="2"/>
      <c r="L325" s="81"/>
    </row>
    <row r="326" spans="2:12" s="78" customFormat="1" ht="0.75" customHeight="1" hidden="1">
      <c r="B326" s="60"/>
      <c r="C326" s="62" t="s">
        <v>30</v>
      </c>
      <c r="D326" s="79"/>
      <c r="E326" s="82"/>
      <c r="F326" s="82"/>
      <c r="G326" s="80"/>
      <c r="H326" s="80"/>
      <c r="I326" s="115"/>
      <c r="J326" s="80"/>
      <c r="K326" s="2"/>
      <c r="L326" s="81"/>
    </row>
    <row r="327" spans="2:12" s="78" customFormat="1" ht="17.25" customHeight="1" hidden="1">
      <c r="B327" s="60">
        <v>85415</v>
      </c>
      <c r="C327" s="78" t="s">
        <v>96</v>
      </c>
      <c r="D327" s="79">
        <v>100378</v>
      </c>
      <c r="E327" s="82">
        <f>E328</f>
        <v>0</v>
      </c>
      <c r="F327" s="82">
        <f>F328</f>
        <v>0</v>
      </c>
      <c r="G327" s="80"/>
      <c r="H327" s="80"/>
      <c r="I327" s="115"/>
      <c r="J327" s="80"/>
      <c r="K327" s="2"/>
      <c r="L327" s="81"/>
    </row>
    <row r="328" spans="2:12" s="78" customFormat="1" ht="33.75" customHeight="1" hidden="1">
      <c r="B328" s="60"/>
      <c r="C328" s="62" t="s">
        <v>22</v>
      </c>
      <c r="D328" s="79"/>
      <c r="E328" s="82"/>
      <c r="F328" s="82"/>
      <c r="G328" s="80"/>
      <c r="H328" s="80"/>
      <c r="I328" s="115"/>
      <c r="J328" s="80"/>
      <c r="K328" s="2"/>
      <c r="L328" s="81"/>
    </row>
    <row r="329" spans="2:12" s="78" customFormat="1" ht="17.25" customHeight="1" hidden="1">
      <c r="B329" s="60">
        <v>85495</v>
      </c>
      <c r="C329" s="78" t="s">
        <v>37</v>
      </c>
      <c r="D329" s="79">
        <v>0</v>
      </c>
      <c r="E329" s="82"/>
      <c r="F329" s="82"/>
      <c r="G329" s="80"/>
      <c r="H329" s="80"/>
      <c r="I329" s="115"/>
      <c r="J329" s="80"/>
      <c r="K329" s="2"/>
      <c r="L329" s="81"/>
    </row>
    <row r="330" spans="1:12" s="78" customFormat="1" ht="17.25" customHeight="1">
      <c r="A330" s="155">
        <v>855</v>
      </c>
      <c r="B330" s="169"/>
      <c r="C330" s="170" t="s">
        <v>138</v>
      </c>
      <c r="D330" s="171"/>
      <c r="E330" s="159">
        <f>E331+E345+E341+E335</f>
        <v>8000</v>
      </c>
      <c r="F330" s="159">
        <f>F335+F339+F341+F331+F345</f>
        <v>200070</v>
      </c>
      <c r="G330" s="2"/>
      <c r="H330" s="2"/>
      <c r="I330" s="3"/>
      <c r="J330" s="2"/>
      <c r="K330" s="2"/>
      <c r="L330" s="81"/>
    </row>
    <row r="331" spans="1:12" s="78" customFormat="1" ht="19.5" customHeight="1" hidden="1">
      <c r="A331" s="134"/>
      <c r="B331" s="60">
        <v>85501</v>
      </c>
      <c r="C331" s="78" t="s">
        <v>140</v>
      </c>
      <c r="D331" s="125"/>
      <c r="E331" s="82">
        <f>E332+E334+E333</f>
        <v>0</v>
      </c>
      <c r="F331" s="82">
        <f>F332+F334+F333</f>
        <v>0</v>
      </c>
      <c r="G331" s="2"/>
      <c r="H331" s="2"/>
      <c r="I331" s="3"/>
      <c r="J331" s="2"/>
      <c r="K331" s="2"/>
      <c r="L331" s="81"/>
    </row>
    <row r="332" spans="1:12" s="78" customFormat="1" ht="36" customHeight="1" hidden="1">
      <c r="A332" s="168"/>
      <c r="B332" s="60"/>
      <c r="C332" s="62" t="s">
        <v>89</v>
      </c>
      <c r="D332" s="125"/>
      <c r="E332" s="82"/>
      <c r="F332" s="82"/>
      <c r="G332" s="2"/>
      <c r="H332" s="2"/>
      <c r="I332" s="3"/>
      <c r="J332" s="2"/>
      <c r="K332" s="2"/>
      <c r="L332" s="81"/>
    </row>
    <row r="333" spans="1:12" s="78" customFormat="1" ht="55.5" customHeight="1" hidden="1">
      <c r="A333" s="168"/>
      <c r="B333" s="60"/>
      <c r="C333" s="62" t="s">
        <v>38</v>
      </c>
      <c r="D333" s="125"/>
      <c r="E333" s="82"/>
      <c r="F333" s="82"/>
      <c r="G333" s="2"/>
      <c r="H333" s="2"/>
      <c r="I333" s="3"/>
      <c r="J333" s="2"/>
      <c r="K333" s="2"/>
      <c r="L333" s="81"/>
    </row>
    <row r="334" spans="1:12" s="78" customFormat="1" ht="54" customHeight="1" hidden="1">
      <c r="A334" s="168"/>
      <c r="B334" s="60"/>
      <c r="C334" s="62" t="s">
        <v>39</v>
      </c>
      <c r="D334" s="125"/>
      <c r="E334" s="82"/>
      <c r="F334" s="82"/>
      <c r="G334" s="2"/>
      <c r="H334" s="2"/>
      <c r="I334" s="3"/>
      <c r="J334" s="2"/>
      <c r="K334" s="2"/>
      <c r="L334" s="81"/>
    </row>
    <row r="335" spans="1:12" s="78" customFormat="1" ht="74.25" customHeight="1">
      <c r="A335" s="168"/>
      <c r="B335" s="60">
        <v>85502</v>
      </c>
      <c r="C335" s="124" t="s">
        <v>141</v>
      </c>
      <c r="D335" s="125"/>
      <c r="E335" s="82">
        <f>E337</f>
        <v>0</v>
      </c>
      <c r="F335" s="82">
        <f>F336+F338+F337</f>
        <v>200000</v>
      </c>
      <c r="G335" s="2"/>
      <c r="H335" s="2"/>
      <c r="I335" s="3"/>
      <c r="J335" s="2"/>
      <c r="K335" s="2"/>
      <c r="L335" s="81"/>
    </row>
    <row r="336" spans="1:12" s="78" customFormat="1" ht="39" customHeight="1">
      <c r="A336" s="168"/>
      <c r="B336" s="60"/>
      <c r="C336" s="62" t="s">
        <v>89</v>
      </c>
      <c r="D336" s="125"/>
      <c r="E336" s="82"/>
      <c r="F336" s="82">
        <v>186121</v>
      </c>
      <c r="G336" s="2"/>
      <c r="H336" s="2"/>
      <c r="I336" s="3"/>
      <c r="J336" s="2"/>
      <c r="K336" s="2"/>
      <c r="L336" s="81"/>
    </row>
    <row r="337" spans="1:12" s="78" customFormat="1" ht="55.5" customHeight="1">
      <c r="A337" s="99"/>
      <c r="B337" s="60"/>
      <c r="C337" s="62" t="s">
        <v>38</v>
      </c>
      <c r="D337" s="125"/>
      <c r="E337" s="82"/>
      <c r="F337" s="82">
        <v>13879</v>
      </c>
      <c r="G337" s="2"/>
      <c r="H337" s="2"/>
      <c r="I337" s="3"/>
      <c r="J337" s="2"/>
      <c r="K337" s="2"/>
      <c r="L337" s="81"/>
    </row>
    <row r="338" spans="1:12" s="78" customFormat="1" ht="39" customHeight="1" hidden="1">
      <c r="A338" s="99"/>
      <c r="B338" s="60"/>
      <c r="C338" s="62" t="s">
        <v>46</v>
      </c>
      <c r="D338" s="125"/>
      <c r="E338" s="82"/>
      <c r="F338" s="82"/>
      <c r="G338" s="2"/>
      <c r="H338" s="2"/>
      <c r="I338" s="3"/>
      <c r="J338" s="2"/>
      <c r="K338" s="2"/>
      <c r="L338" s="81"/>
    </row>
    <row r="339" spans="1:12" s="78" customFormat="1" ht="21.75" customHeight="1">
      <c r="A339" s="61"/>
      <c r="B339" s="60">
        <v>85503</v>
      </c>
      <c r="C339" s="161" t="s">
        <v>143</v>
      </c>
      <c r="D339" s="125"/>
      <c r="E339" s="82"/>
      <c r="F339" s="82">
        <f>F340</f>
        <v>70</v>
      </c>
      <c r="G339" s="2"/>
      <c r="H339" s="2"/>
      <c r="I339" s="3"/>
      <c r="J339" s="2"/>
      <c r="K339" s="2"/>
      <c r="L339" s="81"/>
    </row>
    <row r="340" spans="1:12" s="78" customFormat="1" ht="55.5" customHeight="1">
      <c r="A340" s="99"/>
      <c r="B340" s="60"/>
      <c r="C340" s="62" t="s">
        <v>39</v>
      </c>
      <c r="D340" s="125"/>
      <c r="E340" s="82"/>
      <c r="F340" s="82">
        <v>70</v>
      </c>
      <c r="G340" s="2"/>
      <c r="H340" s="2"/>
      <c r="I340" s="3"/>
      <c r="J340" s="2"/>
      <c r="K340" s="2"/>
      <c r="L340" s="81"/>
    </row>
    <row r="341" spans="1:12" s="78" customFormat="1" ht="19.5" customHeight="1" hidden="1">
      <c r="A341" s="168"/>
      <c r="B341" s="60">
        <v>85504</v>
      </c>
      <c r="C341" s="62" t="s">
        <v>112</v>
      </c>
      <c r="D341" s="125"/>
      <c r="E341" s="82">
        <f>E344+E343+E342</f>
        <v>0</v>
      </c>
      <c r="F341" s="82">
        <f>F343+F342+F344</f>
        <v>0</v>
      </c>
      <c r="G341" s="2"/>
      <c r="H341" s="2"/>
      <c r="I341" s="3"/>
      <c r="J341" s="2"/>
      <c r="K341" s="2"/>
      <c r="L341" s="81"/>
    </row>
    <row r="342" spans="1:12" s="78" customFormat="1" ht="36.75" customHeight="1" hidden="1">
      <c r="A342" s="168"/>
      <c r="B342" s="60"/>
      <c r="C342" s="62" t="s">
        <v>89</v>
      </c>
      <c r="D342" s="125"/>
      <c r="E342" s="82"/>
      <c r="F342" s="82"/>
      <c r="G342" s="2"/>
      <c r="H342" s="2"/>
      <c r="I342" s="3"/>
      <c r="J342" s="2"/>
      <c r="K342" s="2"/>
      <c r="L342" s="81"/>
    </row>
    <row r="343" spans="1:12" s="78" customFormat="1" ht="52.5" customHeight="1" hidden="1">
      <c r="A343" s="168"/>
      <c r="B343" s="60"/>
      <c r="C343" s="62" t="s">
        <v>38</v>
      </c>
      <c r="D343" s="125"/>
      <c r="E343" s="82"/>
      <c r="F343" s="82"/>
      <c r="G343" s="2"/>
      <c r="H343" s="2"/>
      <c r="I343" s="3"/>
      <c r="J343" s="2"/>
      <c r="K343" s="2"/>
      <c r="L343" s="81"/>
    </row>
    <row r="344" spans="1:12" s="78" customFormat="1" ht="55.5" customHeight="1" hidden="1">
      <c r="A344" s="168"/>
      <c r="B344" s="60"/>
      <c r="C344" s="62" t="s">
        <v>39</v>
      </c>
      <c r="D344" s="125"/>
      <c r="E344" s="82"/>
      <c r="F344" s="82"/>
      <c r="G344" s="2"/>
      <c r="H344" s="2"/>
      <c r="I344" s="3"/>
      <c r="J344" s="2"/>
      <c r="K344" s="2"/>
      <c r="L344" s="81"/>
    </row>
    <row r="345" spans="1:12" s="78" customFormat="1" ht="72.75" customHeight="1">
      <c r="A345" s="168" t="s">
        <v>121</v>
      </c>
      <c r="B345" s="60">
        <v>85513</v>
      </c>
      <c r="C345" s="161" t="s">
        <v>169</v>
      </c>
      <c r="D345" s="125"/>
      <c r="E345" s="82">
        <f>E346+E347</f>
        <v>8000</v>
      </c>
      <c r="F345" s="82">
        <f>F347</f>
        <v>0</v>
      </c>
      <c r="G345" s="2"/>
      <c r="H345" s="2"/>
      <c r="I345" s="3"/>
      <c r="J345" s="2"/>
      <c r="K345" s="2"/>
      <c r="L345" s="81"/>
    </row>
    <row r="346" spans="1:12" s="78" customFormat="1" ht="19.5" customHeight="1" hidden="1">
      <c r="A346" s="168"/>
      <c r="B346" s="60"/>
      <c r="C346" s="105" t="s">
        <v>65</v>
      </c>
      <c r="D346" s="125"/>
      <c r="E346" s="82"/>
      <c r="F346" s="82"/>
      <c r="G346" s="2"/>
      <c r="H346" s="2"/>
      <c r="I346" s="3"/>
      <c r="J346" s="2"/>
      <c r="K346" s="2"/>
      <c r="L346" s="81"/>
    </row>
    <row r="347" spans="1:12" s="78" customFormat="1" ht="57" customHeight="1">
      <c r="A347" s="99"/>
      <c r="B347" s="60"/>
      <c r="C347" s="144" t="s">
        <v>39</v>
      </c>
      <c r="D347" s="125"/>
      <c r="E347" s="82">
        <v>8000</v>
      </c>
      <c r="F347" s="82"/>
      <c r="G347" s="2"/>
      <c r="H347" s="2"/>
      <c r="I347" s="3"/>
      <c r="J347" s="2"/>
      <c r="K347" s="2"/>
      <c r="L347" s="81"/>
    </row>
    <row r="348" spans="1:12" s="92" customFormat="1" ht="17.25" customHeight="1" hidden="1">
      <c r="A348" s="27">
        <v>900</v>
      </c>
      <c r="B348" s="74"/>
      <c r="C348" s="92" t="s">
        <v>97</v>
      </c>
      <c r="D348" s="87">
        <f>+D361+D365+D368</f>
        <v>1612170</v>
      </c>
      <c r="E348" s="108">
        <f>E368+E361+E365+E353+E351+E358</f>
        <v>0</v>
      </c>
      <c r="F348" s="108">
        <f>F368+F361+F365+F358+F349+F353+F351</f>
        <v>0</v>
      </c>
      <c r="G348" s="88"/>
      <c r="H348" s="88"/>
      <c r="I348" s="89"/>
      <c r="J348" s="88"/>
      <c r="K348" s="90"/>
      <c r="L348" s="91"/>
    </row>
    <row r="349" spans="1:12" s="92" customFormat="1" ht="17.25" customHeight="1" hidden="1">
      <c r="A349" s="181"/>
      <c r="B349" s="163">
        <v>90002</v>
      </c>
      <c r="C349" s="164" t="s">
        <v>152</v>
      </c>
      <c r="D349" s="165"/>
      <c r="E349" s="166"/>
      <c r="F349" s="166">
        <f>F350</f>
        <v>0</v>
      </c>
      <c r="G349" s="88"/>
      <c r="H349" s="88"/>
      <c r="I349" s="89"/>
      <c r="J349" s="88"/>
      <c r="K349" s="90"/>
      <c r="L349" s="91"/>
    </row>
    <row r="350" spans="1:12" s="92" customFormat="1" ht="36" customHeight="1" hidden="1">
      <c r="A350" s="182"/>
      <c r="B350" s="163"/>
      <c r="C350" s="62" t="s">
        <v>20</v>
      </c>
      <c r="D350" s="165"/>
      <c r="E350" s="166"/>
      <c r="F350" s="166"/>
      <c r="G350" s="88"/>
      <c r="H350" s="88"/>
      <c r="I350" s="89"/>
      <c r="J350" s="88"/>
      <c r="K350" s="90"/>
      <c r="L350" s="91"/>
    </row>
    <row r="351" spans="1:12" s="92" customFormat="1" ht="20.25" customHeight="1" hidden="1">
      <c r="A351" s="182"/>
      <c r="B351" s="163">
        <v>90003</v>
      </c>
      <c r="C351" s="62" t="s">
        <v>153</v>
      </c>
      <c r="D351" s="165"/>
      <c r="E351" s="166">
        <f>E352</f>
        <v>0</v>
      </c>
      <c r="F351" s="166">
        <f>F352</f>
        <v>0</v>
      </c>
      <c r="G351" s="88"/>
      <c r="H351" s="88"/>
      <c r="I351" s="89"/>
      <c r="J351" s="88"/>
      <c r="K351" s="90"/>
      <c r="L351" s="91"/>
    </row>
    <row r="352" spans="1:12" s="92" customFormat="1" ht="36" customHeight="1" hidden="1">
      <c r="A352" s="182"/>
      <c r="B352" s="163"/>
      <c r="C352" s="62" t="s">
        <v>20</v>
      </c>
      <c r="D352" s="165"/>
      <c r="E352" s="166"/>
      <c r="F352" s="166"/>
      <c r="G352" s="88"/>
      <c r="H352" s="88"/>
      <c r="I352" s="89"/>
      <c r="J352" s="88"/>
      <c r="K352" s="90"/>
      <c r="L352" s="91"/>
    </row>
    <row r="353" spans="1:12" s="92" customFormat="1" ht="17.25" customHeight="1" hidden="1">
      <c r="A353" s="182"/>
      <c r="B353" s="163">
        <v>90004</v>
      </c>
      <c r="C353" s="164" t="s">
        <v>146</v>
      </c>
      <c r="D353" s="165"/>
      <c r="E353" s="166">
        <f>E356+E357</f>
        <v>0</v>
      </c>
      <c r="F353" s="166">
        <f>F354+F356</f>
        <v>0</v>
      </c>
      <c r="G353" s="177"/>
      <c r="H353" s="177"/>
      <c r="I353" s="183"/>
      <c r="J353" s="177"/>
      <c r="K353" s="90"/>
      <c r="L353" s="91"/>
    </row>
    <row r="354" spans="1:12" s="92" customFormat="1" ht="20.25" customHeight="1" hidden="1">
      <c r="A354" s="182"/>
      <c r="B354" s="188"/>
      <c r="C354" s="62" t="s">
        <v>160</v>
      </c>
      <c r="D354" s="165"/>
      <c r="E354" s="166"/>
      <c r="F354" s="166"/>
      <c r="G354" s="177"/>
      <c r="H354" s="177"/>
      <c r="I354" s="183"/>
      <c r="J354" s="177"/>
      <c r="K354" s="90"/>
      <c r="L354" s="91"/>
    </row>
    <row r="355" spans="1:12" s="92" customFormat="1" ht="20.25" customHeight="1" hidden="1">
      <c r="A355" s="182"/>
      <c r="B355" s="182"/>
      <c r="C355" s="62" t="s">
        <v>159</v>
      </c>
      <c r="D355" s="165"/>
      <c r="E355" s="166"/>
      <c r="F355" s="166"/>
      <c r="G355" s="177"/>
      <c r="H355" s="177"/>
      <c r="I355" s="183"/>
      <c r="J355" s="177"/>
      <c r="K355" s="90"/>
      <c r="L355" s="91"/>
    </row>
    <row r="356" spans="1:12" s="92" customFormat="1" ht="37.5" customHeight="1" hidden="1">
      <c r="A356" s="182"/>
      <c r="B356" s="189"/>
      <c r="C356" s="62" t="s">
        <v>20</v>
      </c>
      <c r="D356" s="165"/>
      <c r="E356" s="166"/>
      <c r="F356" s="166"/>
      <c r="G356" s="177"/>
      <c r="H356" s="177"/>
      <c r="I356" s="183"/>
      <c r="J356" s="177"/>
      <c r="K356" s="90"/>
      <c r="L356" s="91"/>
    </row>
    <row r="357" spans="1:12" s="92" customFormat="1" ht="37.5" customHeight="1" hidden="1">
      <c r="A357" s="182"/>
      <c r="B357" s="189"/>
      <c r="C357" s="62" t="s">
        <v>19</v>
      </c>
      <c r="D357" s="165"/>
      <c r="E357" s="166"/>
      <c r="F357" s="166"/>
      <c r="G357" s="177"/>
      <c r="H357" s="177"/>
      <c r="I357" s="183"/>
      <c r="J357" s="177"/>
      <c r="K357" s="90"/>
      <c r="L357" s="91"/>
    </row>
    <row r="358" spans="1:12" s="92" customFormat="1" ht="17.25" customHeight="1" hidden="1">
      <c r="A358" s="182"/>
      <c r="B358" s="163">
        <v>90005</v>
      </c>
      <c r="C358" s="164" t="s">
        <v>145</v>
      </c>
      <c r="D358" s="165"/>
      <c r="E358" s="166">
        <f>E359</f>
        <v>0</v>
      </c>
      <c r="F358" s="166">
        <f>F359</f>
        <v>0</v>
      </c>
      <c r="G358" s="177"/>
      <c r="H358" s="177"/>
      <c r="I358" s="183"/>
      <c r="J358" s="177"/>
      <c r="K358" s="90"/>
      <c r="L358" s="91"/>
    </row>
    <row r="359" spans="1:12" s="92" customFormat="1" ht="17.25" customHeight="1" hidden="1">
      <c r="A359" s="182"/>
      <c r="B359" s="163"/>
      <c r="C359" s="184" t="s">
        <v>160</v>
      </c>
      <c r="D359" s="165"/>
      <c r="E359" s="166">
        <f>E360</f>
        <v>0</v>
      </c>
      <c r="F359" s="166">
        <f>F360</f>
        <v>0</v>
      </c>
      <c r="G359" s="177"/>
      <c r="H359" s="177"/>
      <c r="I359" s="183"/>
      <c r="J359" s="177"/>
      <c r="K359" s="90"/>
      <c r="L359" s="91"/>
    </row>
    <row r="360" spans="1:12" s="92" customFormat="1" ht="54.75" customHeight="1" hidden="1">
      <c r="A360" s="182"/>
      <c r="B360" s="163"/>
      <c r="C360" s="184" t="s">
        <v>167</v>
      </c>
      <c r="D360" s="165"/>
      <c r="E360" s="166"/>
      <c r="F360" s="166"/>
      <c r="G360" s="177"/>
      <c r="H360" s="177"/>
      <c r="I360" s="183"/>
      <c r="J360" s="177"/>
      <c r="K360" s="90"/>
      <c r="L360" s="91"/>
    </row>
    <row r="361" spans="1:12" s="78" customFormat="1" ht="18.75" hidden="1">
      <c r="A361" s="168"/>
      <c r="B361" s="60">
        <v>90015</v>
      </c>
      <c r="C361" s="78" t="s">
        <v>134</v>
      </c>
      <c r="D361" s="79">
        <v>348970</v>
      </c>
      <c r="E361" s="82">
        <f>E362+E363+E364</f>
        <v>0</v>
      </c>
      <c r="F361" s="82">
        <f>F362+F363+F364</f>
        <v>0</v>
      </c>
      <c r="G361" s="80"/>
      <c r="H361" s="80"/>
      <c r="I361" s="3"/>
      <c r="J361" s="80"/>
      <c r="K361" s="2"/>
      <c r="L361" s="81"/>
    </row>
    <row r="362" spans="1:12" s="78" customFormat="1" ht="37.5" customHeight="1" hidden="1">
      <c r="A362" s="168"/>
      <c r="B362" s="60"/>
      <c r="C362" s="62" t="s">
        <v>20</v>
      </c>
      <c r="D362" s="79"/>
      <c r="E362" s="82"/>
      <c r="F362" s="82"/>
      <c r="G362" s="80"/>
      <c r="H362" s="80"/>
      <c r="I362" s="3"/>
      <c r="J362" s="80"/>
      <c r="K362" s="2"/>
      <c r="L362" s="81"/>
    </row>
    <row r="363" spans="1:12" s="78" customFormat="1" ht="36.75" customHeight="1" hidden="1">
      <c r="A363" s="168"/>
      <c r="B363" s="60"/>
      <c r="C363" s="62" t="s">
        <v>19</v>
      </c>
      <c r="D363" s="79"/>
      <c r="E363" s="82"/>
      <c r="F363" s="82"/>
      <c r="G363" s="80"/>
      <c r="H363" s="80"/>
      <c r="I363" s="3"/>
      <c r="J363" s="80"/>
      <c r="K363" s="2"/>
      <c r="L363" s="81"/>
    </row>
    <row r="364" spans="1:12" s="78" customFormat="1" ht="18.75" hidden="1">
      <c r="A364" s="168"/>
      <c r="B364" s="60"/>
      <c r="C364" s="62" t="s">
        <v>26</v>
      </c>
      <c r="D364" s="79"/>
      <c r="E364" s="82"/>
      <c r="F364" s="82"/>
      <c r="G364" s="80"/>
      <c r="H364" s="80"/>
      <c r="I364" s="3"/>
      <c r="J364" s="80"/>
      <c r="K364" s="2"/>
      <c r="L364" s="81"/>
    </row>
    <row r="365" spans="1:12" s="78" customFormat="1" ht="18.75" hidden="1">
      <c r="A365" s="168"/>
      <c r="B365" s="60">
        <v>90013</v>
      </c>
      <c r="C365" s="78" t="s">
        <v>131</v>
      </c>
      <c r="D365" s="79">
        <v>767500</v>
      </c>
      <c r="E365" s="82">
        <f>E367+E366</f>
        <v>0</v>
      </c>
      <c r="F365" s="82">
        <f>F366+F367</f>
        <v>0</v>
      </c>
      <c r="G365" s="80"/>
      <c r="H365" s="80"/>
      <c r="I365" s="3"/>
      <c r="J365" s="80"/>
      <c r="K365" s="2"/>
      <c r="L365" s="81"/>
    </row>
    <row r="366" spans="1:12" s="78" customFormat="1" ht="34.5" customHeight="1" hidden="1">
      <c r="A366" s="99"/>
      <c r="B366" s="60"/>
      <c r="C366" s="62" t="s">
        <v>20</v>
      </c>
      <c r="D366" s="79"/>
      <c r="E366" s="82"/>
      <c r="F366" s="82"/>
      <c r="G366" s="80"/>
      <c r="H366" s="80"/>
      <c r="I366" s="3"/>
      <c r="J366" s="80"/>
      <c r="K366" s="2"/>
      <c r="L366" s="81"/>
    </row>
    <row r="367" spans="1:12" s="78" customFormat="1" ht="36" customHeight="1" hidden="1">
      <c r="A367" s="134"/>
      <c r="B367" s="60"/>
      <c r="C367" s="62" t="s">
        <v>19</v>
      </c>
      <c r="D367" s="79"/>
      <c r="E367" s="82"/>
      <c r="F367" s="82"/>
      <c r="G367" s="80"/>
      <c r="H367" s="80"/>
      <c r="I367" s="3"/>
      <c r="J367" s="80"/>
      <c r="K367" s="2"/>
      <c r="L367" s="81"/>
    </row>
    <row r="368" spans="1:12" s="78" customFormat="1" ht="18.75" hidden="1">
      <c r="A368" s="168"/>
      <c r="B368" s="60">
        <v>90095</v>
      </c>
      <c r="C368" s="78" t="s">
        <v>37</v>
      </c>
      <c r="D368" s="79">
        <v>495700</v>
      </c>
      <c r="E368" s="82">
        <f>E371+E370+E372+E369</f>
        <v>0</v>
      </c>
      <c r="F368" s="82">
        <f>F369+F371+F372+F370</f>
        <v>0</v>
      </c>
      <c r="G368" s="80"/>
      <c r="H368" s="80"/>
      <c r="I368" s="3"/>
      <c r="J368" s="80"/>
      <c r="K368" s="2"/>
      <c r="L368" s="81"/>
    </row>
    <row r="369" spans="1:12" s="78" customFormat="1" ht="39" customHeight="1" hidden="1">
      <c r="A369" s="99"/>
      <c r="B369" s="60"/>
      <c r="C369" s="62" t="s">
        <v>19</v>
      </c>
      <c r="D369" s="79"/>
      <c r="E369" s="82"/>
      <c r="F369" s="82"/>
      <c r="G369" s="80"/>
      <c r="H369" s="80"/>
      <c r="I369" s="3"/>
      <c r="J369" s="80"/>
      <c r="K369" s="2"/>
      <c r="L369" s="81"/>
    </row>
    <row r="370" spans="1:12" s="78" customFormat="1" ht="37.5" hidden="1">
      <c r="A370" s="134"/>
      <c r="B370" s="60"/>
      <c r="C370" s="62" t="s">
        <v>81</v>
      </c>
      <c r="D370" s="79"/>
      <c r="E370" s="82"/>
      <c r="F370" s="82"/>
      <c r="G370" s="80"/>
      <c r="H370" s="80"/>
      <c r="I370" s="3"/>
      <c r="J370" s="80"/>
      <c r="K370" s="2"/>
      <c r="L370" s="81"/>
    </row>
    <row r="371" spans="1:12" s="78" customFormat="1" ht="36" customHeight="1" hidden="1">
      <c r="A371" s="99"/>
      <c r="B371" s="60"/>
      <c r="C371" s="62" t="s">
        <v>20</v>
      </c>
      <c r="D371" s="79"/>
      <c r="E371" s="82"/>
      <c r="F371" s="82"/>
      <c r="G371" s="80"/>
      <c r="H371" s="80"/>
      <c r="I371" s="3"/>
      <c r="J371" s="80"/>
      <c r="K371" s="2"/>
      <c r="L371" s="81"/>
    </row>
    <row r="372" spans="1:12" s="78" customFormat="1" ht="18.75" hidden="1">
      <c r="A372" s="61"/>
      <c r="B372" s="60"/>
      <c r="C372" s="62" t="s">
        <v>160</v>
      </c>
      <c r="D372" s="79"/>
      <c r="E372" s="82"/>
      <c r="F372" s="82"/>
      <c r="G372" s="80"/>
      <c r="H372" s="80"/>
      <c r="I372" s="3"/>
      <c r="J372" s="80"/>
      <c r="K372" s="2"/>
      <c r="L372" s="81"/>
    </row>
    <row r="373" spans="1:12" s="78" customFormat="1" ht="18.75" hidden="1">
      <c r="A373" s="61"/>
      <c r="B373" s="60"/>
      <c r="C373" s="62" t="s">
        <v>159</v>
      </c>
      <c r="D373" s="79"/>
      <c r="E373" s="82"/>
      <c r="F373" s="82"/>
      <c r="G373" s="80"/>
      <c r="H373" s="80"/>
      <c r="I373" s="3"/>
      <c r="J373" s="80"/>
      <c r="K373" s="2"/>
      <c r="L373" s="81"/>
    </row>
    <row r="374" spans="1:12" s="92" customFormat="1" ht="18.75" hidden="1">
      <c r="A374" s="27">
        <v>921</v>
      </c>
      <c r="B374" s="74"/>
      <c r="C374" s="92" t="s">
        <v>98</v>
      </c>
      <c r="D374" s="87">
        <f>+D377+D379+D380+D383</f>
        <v>773000</v>
      </c>
      <c r="E374" s="108">
        <f>E380+E383+E377</f>
        <v>0</v>
      </c>
      <c r="F374" s="108">
        <f>F377+F380+F383+F375</f>
        <v>0</v>
      </c>
      <c r="G374" s="88"/>
      <c r="H374" s="88"/>
      <c r="I374" s="89"/>
      <c r="J374" s="88"/>
      <c r="K374" s="90"/>
      <c r="L374" s="91"/>
    </row>
    <row r="375" spans="1:12" s="92" customFormat="1" ht="18.75" hidden="1">
      <c r="A375" s="145"/>
      <c r="B375" s="163">
        <v>92108</v>
      </c>
      <c r="C375" s="164" t="s">
        <v>137</v>
      </c>
      <c r="D375" s="165"/>
      <c r="E375" s="166"/>
      <c r="F375" s="166">
        <f>F376</f>
        <v>0</v>
      </c>
      <c r="G375" s="88"/>
      <c r="H375" s="88"/>
      <c r="I375" s="89"/>
      <c r="J375" s="88"/>
      <c r="K375" s="90"/>
      <c r="L375" s="91"/>
    </row>
    <row r="376" spans="1:12" s="92" customFormat="1" ht="18.75" hidden="1">
      <c r="A376" s="145"/>
      <c r="B376" s="163"/>
      <c r="C376" s="62" t="s">
        <v>21</v>
      </c>
      <c r="D376" s="165"/>
      <c r="E376" s="166"/>
      <c r="F376" s="166"/>
      <c r="G376" s="88"/>
      <c r="H376" s="88"/>
      <c r="I376" s="89"/>
      <c r="J376" s="88"/>
      <c r="K376" s="90"/>
      <c r="L376" s="91"/>
    </row>
    <row r="377" spans="1:12" s="78" customFormat="1" ht="18.75" hidden="1">
      <c r="A377" s="61"/>
      <c r="B377" s="60">
        <v>92109</v>
      </c>
      <c r="C377" s="78" t="s">
        <v>99</v>
      </c>
      <c r="D377" s="79">
        <v>426000</v>
      </c>
      <c r="E377" s="82">
        <f>E378</f>
        <v>0</v>
      </c>
      <c r="F377" s="82">
        <f>F378</f>
        <v>0</v>
      </c>
      <c r="G377" s="80"/>
      <c r="H377" s="80"/>
      <c r="I377" s="3"/>
      <c r="J377" s="80"/>
      <c r="K377" s="2"/>
      <c r="L377" s="81"/>
    </row>
    <row r="378" spans="1:12" s="78" customFormat="1" ht="18.75" hidden="1">
      <c r="A378" s="61"/>
      <c r="B378" s="60"/>
      <c r="C378" s="62" t="s">
        <v>21</v>
      </c>
      <c r="D378" s="79"/>
      <c r="E378" s="82"/>
      <c r="F378" s="82"/>
      <c r="G378" s="80"/>
      <c r="H378" s="80"/>
      <c r="I378" s="3"/>
      <c r="J378" s="80"/>
      <c r="K378" s="2"/>
      <c r="L378" s="81"/>
    </row>
    <row r="379" spans="1:12" s="78" customFormat="1" ht="18.75" hidden="1">
      <c r="A379" s="61"/>
      <c r="B379" s="60">
        <v>92116</v>
      </c>
      <c r="C379" s="78" t="s">
        <v>100</v>
      </c>
      <c r="D379" s="79">
        <v>300000</v>
      </c>
      <c r="E379" s="82"/>
      <c r="F379" s="82"/>
      <c r="G379" s="2"/>
      <c r="H379" s="80"/>
      <c r="I379" s="3"/>
      <c r="J379" s="80"/>
      <c r="K379" s="2"/>
      <c r="L379" s="81"/>
    </row>
    <row r="380" spans="1:12" s="78" customFormat="1" ht="18.75" hidden="1">
      <c r="A380" s="61"/>
      <c r="B380" s="60">
        <v>92120</v>
      </c>
      <c r="C380" s="78" t="s">
        <v>101</v>
      </c>
      <c r="D380" s="79"/>
      <c r="E380" s="82">
        <f>E381</f>
        <v>0</v>
      </c>
      <c r="F380" s="82">
        <f>F381+F382</f>
        <v>0</v>
      </c>
      <c r="G380" s="2"/>
      <c r="H380" s="80"/>
      <c r="I380" s="3"/>
      <c r="J380" s="80">
        <f>15471107-14978343</f>
        <v>492764</v>
      </c>
      <c r="K380" s="2"/>
      <c r="L380" s="81"/>
    </row>
    <row r="381" spans="1:12" s="78" customFormat="1" ht="36" customHeight="1" hidden="1">
      <c r="A381" s="61"/>
      <c r="B381" s="60"/>
      <c r="C381" s="62" t="s">
        <v>29</v>
      </c>
      <c r="D381" s="79"/>
      <c r="E381" s="82"/>
      <c r="F381" s="82"/>
      <c r="G381" s="2"/>
      <c r="H381" s="80"/>
      <c r="I381" s="3"/>
      <c r="J381" s="80"/>
      <c r="K381" s="2"/>
      <c r="L381" s="81"/>
    </row>
    <row r="382" spans="1:12" s="78" customFormat="1" ht="39" customHeight="1" hidden="1">
      <c r="A382" s="61"/>
      <c r="B382" s="60"/>
      <c r="C382" s="144" t="s">
        <v>58</v>
      </c>
      <c r="D382" s="79"/>
      <c r="E382" s="82"/>
      <c r="F382" s="82"/>
      <c r="G382" s="2"/>
      <c r="H382" s="80"/>
      <c r="I382" s="3"/>
      <c r="J382" s="80"/>
      <c r="K382" s="2"/>
      <c r="L382" s="81"/>
    </row>
    <row r="383" spans="1:12" s="78" customFormat="1" ht="18.75" hidden="1">
      <c r="A383" s="61"/>
      <c r="B383" s="60">
        <v>92195</v>
      </c>
      <c r="C383" s="78" t="s">
        <v>37</v>
      </c>
      <c r="D383" s="79">
        <v>47000</v>
      </c>
      <c r="E383" s="82">
        <f>E384+E385</f>
        <v>0</v>
      </c>
      <c r="F383" s="82">
        <f>F384</f>
        <v>0</v>
      </c>
      <c r="G383" s="2"/>
      <c r="H383" s="80"/>
      <c r="I383" s="3"/>
      <c r="J383" s="80"/>
      <c r="K383" s="2"/>
      <c r="L383" s="81"/>
    </row>
    <row r="384" spans="1:12" s="78" customFormat="1" ht="35.25" customHeight="1" hidden="1">
      <c r="A384" s="61"/>
      <c r="B384" s="60"/>
      <c r="C384" s="62" t="s">
        <v>29</v>
      </c>
      <c r="D384" s="79"/>
      <c r="E384" s="82"/>
      <c r="F384" s="82"/>
      <c r="G384" s="2"/>
      <c r="H384" s="80"/>
      <c r="I384" s="3"/>
      <c r="J384" s="80"/>
      <c r="K384" s="2"/>
      <c r="L384" s="81"/>
    </row>
    <row r="385" spans="1:12" s="78" customFormat="1" ht="20.25" customHeight="1" hidden="1">
      <c r="A385" s="61"/>
      <c r="B385" s="60"/>
      <c r="C385" s="62" t="s">
        <v>26</v>
      </c>
      <c r="D385" s="79"/>
      <c r="E385" s="82"/>
      <c r="F385" s="82"/>
      <c r="G385" s="2"/>
      <c r="H385" s="80"/>
      <c r="I385" s="3"/>
      <c r="J385" s="80"/>
      <c r="K385" s="2"/>
      <c r="L385" s="81"/>
    </row>
    <row r="386" spans="1:12" s="92" customFormat="1" ht="18.75" hidden="1">
      <c r="A386" s="27">
        <v>926</v>
      </c>
      <c r="B386" s="74"/>
      <c r="C386" s="92" t="s">
        <v>102</v>
      </c>
      <c r="D386" s="87">
        <f>+D387+D390</f>
        <v>292980</v>
      </c>
      <c r="E386" s="108">
        <f>E387+E390+E394</f>
        <v>0</v>
      </c>
      <c r="F386" s="108">
        <f>F387+F390+F394</f>
        <v>0</v>
      </c>
      <c r="G386" s="90"/>
      <c r="H386" s="88"/>
      <c r="I386" s="89"/>
      <c r="J386" s="88"/>
      <c r="K386" s="90"/>
      <c r="L386" s="91"/>
    </row>
    <row r="387" spans="1:12" s="78" customFormat="1" ht="18.75" hidden="1">
      <c r="A387" s="134"/>
      <c r="B387" s="60">
        <v>92601</v>
      </c>
      <c r="C387" s="78" t="s">
        <v>103</v>
      </c>
      <c r="D387" s="79">
        <v>105000</v>
      </c>
      <c r="E387" s="82">
        <f>E388+E389</f>
        <v>0</v>
      </c>
      <c r="F387" s="82">
        <f>F388+F389</f>
        <v>0</v>
      </c>
      <c r="G387" s="2"/>
      <c r="H387" s="80"/>
      <c r="I387" s="3"/>
      <c r="J387" s="80"/>
      <c r="K387" s="2"/>
      <c r="L387" s="81"/>
    </row>
    <row r="388" spans="1:12" s="78" customFormat="1" ht="39" customHeight="1" hidden="1">
      <c r="A388" s="168"/>
      <c r="B388" s="60"/>
      <c r="C388" s="62" t="s">
        <v>20</v>
      </c>
      <c r="D388" s="79"/>
      <c r="E388" s="82"/>
      <c r="F388" s="82"/>
      <c r="G388" s="2"/>
      <c r="H388" s="80"/>
      <c r="I388" s="3"/>
      <c r="J388" s="80"/>
      <c r="K388" s="2"/>
      <c r="L388" s="81"/>
    </row>
    <row r="389" spans="1:12" s="78" customFormat="1" ht="39" customHeight="1" hidden="1">
      <c r="A389" s="168"/>
      <c r="B389" s="60"/>
      <c r="C389" s="144" t="s">
        <v>58</v>
      </c>
      <c r="D389" s="79"/>
      <c r="E389" s="82"/>
      <c r="F389" s="82"/>
      <c r="G389" s="2"/>
      <c r="H389" s="80"/>
      <c r="I389" s="3"/>
      <c r="J389" s="80"/>
      <c r="K389" s="2"/>
      <c r="L389" s="81"/>
    </row>
    <row r="390" spans="1:12" s="78" customFormat="1" ht="18.75" hidden="1">
      <c r="A390" s="168"/>
      <c r="B390" s="60">
        <v>92605</v>
      </c>
      <c r="C390" s="78" t="s">
        <v>104</v>
      </c>
      <c r="D390" s="79">
        <v>187980</v>
      </c>
      <c r="E390" s="82">
        <f>E392+E393</f>
        <v>0</v>
      </c>
      <c r="F390" s="82">
        <f>F392+F393</f>
        <v>0</v>
      </c>
      <c r="G390" s="2"/>
      <c r="H390" s="80"/>
      <c r="I390" s="3"/>
      <c r="J390" s="80"/>
      <c r="K390" s="2"/>
      <c r="L390" s="81"/>
    </row>
    <row r="391" spans="1:12" s="78" customFormat="1" ht="18.75" hidden="1">
      <c r="A391" s="168"/>
      <c r="B391" s="60"/>
      <c r="C391" s="62" t="s">
        <v>26</v>
      </c>
      <c r="D391" s="79"/>
      <c r="E391" s="82"/>
      <c r="F391" s="82"/>
      <c r="G391" s="2"/>
      <c r="H391" s="80"/>
      <c r="I391" s="3"/>
      <c r="J391" s="80"/>
      <c r="K391" s="2"/>
      <c r="L391" s="81"/>
    </row>
    <row r="392" spans="1:12" s="78" customFormat="1" ht="39" customHeight="1" hidden="1">
      <c r="A392" s="168"/>
      <c r="B392" s="60"/>
      <c r="C392" s="144" t="s">
        <v>58</v>
      </c>
      <c r="D392" s="79"/>
      <c r="E392" s="82"/>
      <c r="F392" s="82"/>
      <c r="G392" s="2"/>
      <c r="H392" s="80"/>
      <c r="I392" s="3"/>
      <c r="J392" s="80"/>
      <c r="K392" s="2"/>
      <c r="L392" s="81"/>
    </row>
    <row r="393" spans="1:12" s="78" customFormat="1" ht="36" customHeight="1" hidden="1">
      <c r="A393" s="99"/>
      <c r="B393" s="60"/>
      <c r="C393" s="62" t="s">
        <v>20</v>
      </c>
      <c r="D393" s="79"/>
      <c r="E393" s="82"/>
      <c r="F393" s="82"/>
      <c r="G393" s="2"/>
      <c r="H393" s="80"/>
      <c r="I393" s="3"/>
      <c r="J393" s="80"/>
      <c r="K393" s="2"/>
      <c r="L393" s="81"/>
    </row>
    <row r="394" spans="1:12" s="78" customFormat="1" ht="19.5" customHeight="1" hidden="1">
      <c r="A394" s="134"/>
      <c r="B394" s="60">
        <v>92695</v>
      </c>
      <c r="C394" s="62" t="s">
        <v>37</v>
      </c>
      <c r="D394" s="79"/>
      <c r="E394" s="82">
        <f>E395+E398+E396</f>
        <v>0</v>
      </c>
      <c r="F394" s="82">
        <f>F396+F395</f>
        <v>0</v>
      </c>
      <c r="G394" s="2"/>
      <c r="H394" s="80"/>
      <c r="I394" s="3"/>
      <c r="J394" s="80"/>
      <c r="K394" s="2"/>
      <c r="L394" s="81"/>
    </row>
    <row r="395" spans="1:12" s="78" customFormat="1" ht="36.75" customHeight="1" hidden="1">
      <c r="A395" s="168"/>
      <c r="B395" s="84"/>
      <c r="C395" s="62" t="s">
        <v>20</v>
      </c>
      <c r="D395" s="79"/>
      <c r="E395" s="82"/>
      <c r="F395" s="82"/>
      <c r="G395" s="2"/>
      <c r="H395" s="80"/>
      <c r="I395" s="3"/>
      <c r="J395" s="80"/>
      <c r="K395" s="2"/>
      <c r="L395" s="81"/>
    </row>
    <row r="396" spans="1:12" s="78" customFormat="1" ht="19.5" customHeight="1" hidden="1">
      <c r="A396" s="168"/>
      <c r="B396" s="168"/>
      <c r="C396" s="62" t="s">
        <v>160</v>
      </c>
      <c r="D396" s="79"/>
      <c r="E396" s="82"/>
      <c r="F396" s="82">
        <f>F397</f>
        <v>0</v>
      </c>
      <c r="G396" s="2"/>
      <c r="H396" s="80"/>
      <c r="I396" s="3"/>
      <c r="J396" s="80"/>
      <c r="K396" s="2"/>
      <c r="L396" s="81"/>
    </row>
    <row r="397" spans="1:12" s="78" customFormat="1" ht="19.5" customHeight="1" hidden="1">
      <c r="A397" s="168"/>
      <c r="B397" s="191"/>
      <c r="C397" s="62" t="s">
        <v>159</v>
      </c>
      <c r="D397" s="79"/>
      <c r="E397" s="82"/>
      <c r="F397" s="82"/>
      <c r="G397" s="2"/>
      <c r="H397" s="80"/>
      <c r="I397" s="3"/>
      <c r="J397" s="80"/>
      <c r="K397" s="2"/>
      <c r="L397" s="81"/>
    </row>
    <row r="398" spans="1:12" s="78" customFormat="1" ht="36" customHeight="1" hidden="1">
      <c r="A398" s="99"/>
      <c r="B398" s="191"/>
      <c r="C398" s="62" t="s">
        <v>20</v>
      </c>
      <c r="D398" s="79"/>
      <c r="E398" s="82"/>
      <c r="F398" s="82"/>
      <c r="G398" s="2"/>
      <c r="H398" s="80"/>
      <c r="I398" s="3"/>
      <c r="J398" s="80"/>
      <c r="K398" s="2"/>
      <c r="L398" s="81"/>
    </row>
    <row r="399" spans="1:12" s="78" customFormat="1" ht="21" customHeight="1" hidden="1">
      <c r="A399" s="99"/>
      <c r="B399" s="99"/>
      <c r="C399" s="62" t="s">
        <v>164</v>
      </c>
      <c r="D399" s="79"/>
      <c r="E399" s="82"/>
      <c r="F399" s="82"/>
      <c r="G399" s="2"/>
      <c r="H399" s="80"/>
      <c r="I399" s="3"/>
      <c r="J399" s="80"/>
      <c r="K399" s="2"/>
      <c r="L399" s="81"/>
    </row>
    <row r="400" spans="1:12" s="92" customFormat="1" ht="19.5">
      <c r="A400" s="126"/>
      <c r="B400" s="127"/>
      <c r="C400" s="128" t="s">
        <v>11</v>
      </c>
      <c r="D400" s="129">
        <f>+D386+D374+D348+D320+D270+D258+D193+D183+D180+D162+D152+D124+D117+D95+D92+D54</f>
        <v>31982075.270000003</v>
      </c>
      <c r="E400" s="130">
        <f>E348+E330+E270+E258+E193+E124+E54+E320+E386+E95+E190+E162+E117+E109+E147</f>
        <v>123410</v>
      </c>
      <c r="F400" s="130">
        <f>F54+F109+F124+F258+F348+F386+F330+F270+F193+F147+F95+F320+F117</f>
        <v>362818.9</v>
      </c>
      <c r="G400" s="131">
        <f>F400-E400</f>
        <v>239408.90000000002</v>
      </c>
      <c r="H400" s="131"/>
      <c r="I400" s="132"/>
      <c r="J400" s="133">
        <f>F400-E400</f>
        <v>239408.90000000002</v>
      </c>
      <c r="K400" s="90"/>
      <c r="L400" s="91"/>
    </row>
    <row r="401" spans="1:12" s="78" customFormat="1" ht="18.75" hidden="1">
      <c r="A401" s="61"/>
      <c r="B401" s="60"/>
      <c r="D401" s="79"/>
      <c r="E401" s="82"/>
      <c r="G401" s="2"/>
      <c r="H401" s="2"/>
      <c r="I401" s="3"/>
      <c r="J401" s="80"/>
      <c r="K401" s="2"/>
      <c r="L401" s="81"/>
    </row>
    <row r="402" spans="1:12" s="78" customFormat="1" ht="18.75" hidden="1">
      <c r="A402" s="61"/>
      <c r="B402" s="60"/>
      <c r="D402" s="79"/>
      <c r="E402" s="80"/>
      <c r="F402" s="2"/>
      <c r="G402" s="2"/>
      <c r="H402" s="2"/>
      <c r="I402" s="3"/>
      <c r="J402" s="80"/>
      <c r="K402" s="2"/>
      <c r="L402" s="81"/>
    </row>
    <row r="403" spans="1:12" s="78" customFormat="1" ht="18.75" hidden="1">
      <c r="A403" s="61"/>
      <c r="B403" s="60"/>
      <c r="D403" s="79"/>
      <c r="E403" s="2"/>
      <c r="F403" s="2"/>
      <c r="G403" s="2"/>
      <c r="H403" s="2"/>
      <c r="I403" s="3"/>
      <c r="J403" s="80"/>
      <c r="K403" s="2"/>
      <c r="L403" s="81"/>
    </row>
    <row r="404" spans="1:12" s="78" customFormat="1" ht="18.75" hidden="1">
      <c r="A404" s="61"/>
      <c r="B404" s="60"/>
      <c r="D404" s="79"/>
      <c r="E404" s="80"/>
      <c r="F404" s="80"/>
      <c r="G404" s="80"/>
      <c r="H404" s="80"/>
      <c r="I404" s="115"/>
      <c r="J404" s="80"/>
      <c r="K404" s="2"/>
      <c r="L404" s="81"/>
    </row>
    <row r="405" spans="1:12" s="78" customFormat="1" ht="18.75" hidden="1">
      <c r="A405" s="61"/>
      <c r="B405" s="60"/>
      <c r="D405" s="79"/>
      <c r="E405" s="2"/>
      <c r="F405" s="2"/>
      <c r="G405" s="2"/>
      <c r="H405" s="2"/>
      <c r="I405" s="3"/>
      <c r="J405" s="80"/>
      <c r="K405" s="2"/>
      <c r="L405" s="81"/>
    </row>
    <row r="406" spans="1:12" s="83" customFormat="1" ht="18.75" hidden="1">
      <c r="A406" s="134"/>
      <c r="B406" s="86"/>
      <c r="D406" s="85"/>
      <c r="E406" s="2"/>
      <c r="F406" s="2"/>
      <c r="G406" s="2"/>
      <c r="H406" s="2"/>
      <c r="I406" s="3"/>
      <c r="J406" s="80"/>
      <c r="K406" s="2"/>
      <c r="L406" s="86"/>
    </row>
    <row r="407" spans="1:10" s="2" customFormat="1" ht="18.75" hidden="1">
      <c r="A407" s="59"/>
      <c r="E407" s="80"/>
      <c r="I407" s="3"/>
      <c r="J407" s="80">
        <f>J47-J400</f>
        <v>0</v>
      </c>
    </row>
    <row r="408" spans="1:10" s="2" customFormat="1" ht="18.75" customHeight="1" hidden="1">
      <c r="A408" s="219" t="s">
        <v>105</v>
      </c>
      <c r="B408" s="219"/>
      <c r="C408" s="219"/>
      <c r="E408" s="80"/>
      <c r="I408" s="3"/>
      <c r="J408" s="80"/>
    </row>
    <row r="409" spans="9:10" s="2" customFormat="1" ht="18.75" hidden="1">
      <c r="I409" s="3"/>
      <c r="J409" s="80"/>
    </row>
    <row r="410" spans="1:10" s="90" customFormat="1" ht="18.75" hidden="1">
      <c r="A410" s="92"/>
      <c r="B410" s="92" t="s">
        <v>106</v>
      </c>
      <c r="C410" s="92"/>
      <c r="D410" s="92"/>
      <c r="E410" s="92" t="s">
        <v>4</v>
      </c>
      <c r="F410" s="92" t="s">
        <v>5</v>
      </c>
      <c r="I410" s="89"/>
      <c r="J410" s="88"/>
    </row>
    <row r="411" spans="1:10" s="2" customFormat="1" ht="18.75" hidden="1">
      <c r="A411" s="78"/>
      <c r="B411" s="78"/>
      <c r="C411" s="78"/>
      <c r="D411" s="78"/>
      <c r="E411" s="78"/>
      <c r="F411" s="78"/>
      <c r="I411" s="3"/>
      <c r="J411" s="80"/>
    </row>
    <row r="412" spans="1:10" s="2" customFormat="1" ht="75" hidden="1">
      <c r="A412" s="78"/>
      <c r="B412" s="134">
        <v>903</v>
      </c>
      <c r="C412" s="124" t="s">
        <v>107</v>
      </c>
      <c r="D412" s="78"/>
      <c r="E412" s="82"/>
      <c r="F412" s="82"/>
      <c r="I412" s="3"/>
      <c r="J412" s="80"/>
    </row>
    <row r="413" spans="1:10" s="2" customFormat="1" ht="37.5" hidden="1">
      <c r="A413" s="232"/>
      <c r="B413" s="53">
        <v>952</v>
      </c>
      <c r="C413" s="135" t="s">
        <v>108</v>
      </c>
      <c r="D413" s="78"/>
      <c r="E413" s="82"/>
      <c r="F413" s="82"/>
      <c r="I413" s="3"/>
      <c r="J413" s="80"/>
    </row>
    <row r="414" spans="1:10" s="2" customFormat="1" ht="19.5" hidden="1">
      <c r="A414" s="232"/>
      <c r="B414" s="136"/>
      <c r="C414" s="137"/>
      <c r="D414" s="78"/>
      <c r="E414" s="82"/>
      <c r="F414" s="82"/>
      <c r="I414" s="3"/>
      <c r="J414" s="80"/>
    </row>
    <row r="415" spans="1:10" s="140" customFormat="1" ht="12.75" customHeight="1" hidden="1">
      <c r="A415" s="232"/>
      <c r="B415" s="136"/>
      <c r="C415" s="137"/>
      <c r="D415" s="138"/>
      <c r="E415" s="139"/>
      <c r="F415" s="139"/>
      <c r="I415" s="141"/>
      <c r="J415" s="142"/>
    </row>
    <row r="416" spans="1:10" s="140" customFormat="1" ht="19.5" hidden="1">
      <c r="A416" s="232"/>
      <c r="B416" s="143"/>
      <c r="C416" s="137"/>
      <c r="D416" s="138"/>
      <c r="E416" s="139"/>
      <c r="F416" s="139"/>
      <c r="I416" s="141"/>
      <c r="J416" s="142"/>
    </row>
    <row r="417" spans="1:10" s="2" customFormat="1" ht="18.75" customHeight="1" hidden="1">
      <c r="A417" s="213" t="s">
        <v>11</v>
      </c>
      <c r="B417" s="214"/>
      <c r="C417" s="215"/>
      <c r="D417" s="78"/>
      <c r="E417" s="82">
        <f>E412+E413</f>
        <v>0</v>
      </c>
      <c r="F417" s="82">
        <f>F412+F413</f>
        <v>0</v>
      </c>
      <c r="H417" s="80">
        <f>E417-F417</f>
        <v>0</v>
      </c>
      <c r="I417" s="3"/>
      <c r="J417" s="80"/>
    </row>
    <row r="418" spans="9:10" s="2" customFormat="1" ht="18.75" hidden="1">
      <c r="I418" s="3"/>
      <c r="J418" s="80"/>
    </row>
    <row r="419" spans="1:10" s="2" customFormat="1" ht="18.75" customHeight="1" hidden="1">
      <c r="A419" s="219" t="s">
        <v>109</v>
      </c>
      <c r="B419" s="219"/>
      <c r="C419" s="219"/>
      <c r="E419" s="80"/>
      <c r="H419" s="80">
        <f>J47-J400</f>
        <v>0</v>
      </c>
      <c r="I419" s="3"/>
      <c r="J419" s="80"/>
    </row>
    <row r="420" spans="9:10" s="2" customFormat="1" ht="18.75" hidden="1">
      <c r="I420" s="3"/>
      <c r="J420" s="80"/>
    </row>
    <row r="421" spans="1:10" s="90" customFormat="1" ht="18.75" hidden="1">
      <c r="A421" s="92"/>
      <c r="B421" s="92" t="s">
        <v>106</v>
      </c>
      <c r="C421" s="92"/>
      <c r="D421" s="92"/>
      <c r="E421" s="92" t="s">
        <v>4</v>
      </c>
      <c r="F421" s="92" t="s">
        <v>5</v>
      </c>
      <c r="I421" s="89"/>
      <c r="J421" s="88"/>
    </row>
    <row r="422" spans="1:10" s="2" customFormat="1" ht="18.75" hidden="1">
      <c r="A422" s="78"/>
      <c r="B422" s="78"/>
      <c r="C422" s="78"/>
      <c r="D422" s="78"/>
      <c r="E422" s="78"/>
      <c r="F422" s="78"/>
      <c r="I422" s="3"/>
      <c r="J422" s="80"/>
    </row>
    <row r="423" spans="1:25" s="2" customFormat="1" ht="18.75" hidden="1">
      <c r="A423" s="78"/>
      <c r="B423" s="61">
        <v>992</v>
      </c>
      <c r="C423" s="78" t="s">
        <v>110</v>
      </c>
      <c r="D423" s="78"/>
      <c r="E423" s="82"/>
      <c r="F423" s="82">
        <f>F425</f>
        <v>0</v>
      </c>
      <c r="H423" s="80">
        <f>H419-F425</f>
        <v>0</v>
      </c>
      <c r="I423" s="3"/>
      <c r="J423" s="8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s="2" customFormat="1" ht="75" hidden="1">
      <c r="A424" s="78"/>
      <c r="B424" s="61">
        <v>963</v>
      </c>
      <c r="C424" s="124" t="s">
        <v>111</v>
      </c>
      <c r="D424" s="78"/>
      <c r="E424" s="82"/>
      <c r="F424" s="82"/>
      <c r="I424" s="3"/>
      <c r="J424" s="8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10" s="2" customFormat="1" ht="18.75" customHeight="1" hidden="1">
      <c r="A425" s="213" t="s">
        <v>11</v>
      </c>
      <c r="B425" s="214"/>
      <c r="C425" s="215"/>
      <c r="D425" s="78"/>
      <c r="E425" s="82">
        <f>E423+E424</f>
        <v>0</v>
      </c>
      <c r="F425" s="82"/>
      <c r="I425" s="3"/>
      <c r="J425" s="80"/>
    </row>
    <row r="426" spans="9:25" s="2" customFormat="1" ht="18.75" hidden="1">
      <c r="I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8:25" s="2" customFormat="1" ht="18.75" hidden="1">
      <c r="H427" s="115">
        <f>G400-H47</f>
        <v>0</v>
      </c>
      <c r="I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9:25" s="2" customFormat="1" ht="18.75" hidden="1">
      <c r="I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9:25" s="2" customFormat="1" ht="18.75" hidden="1">
      <c r="I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9:25" s="2" customFormat="1" ht="18.75" hidden="1">
      <c r="I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s="2" customFormat="1" ht="18.75">
      <c r="A431" s="231" t="s">
        <v>173</v>
      </c>
      <c r="B431" s="231"/>
      <c r="C431" s="231"/>
      <c r="D431" s="231"/>
      <c r="E431" s="231"/>
      <c r="F431" s="231"/>
      <c r="I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s="2" customFormat="1" ht="18.75">
      <c r="A432" s="231" t="s">
        <v>174</v>
      </c>
      <c r="B432" s="231"/>
      <c r="C432" s="231"/>
      <c r="D432" s="231"/>
      <c r="E432" s="231"/>
      <c r="F432" s="231"/>
      <c r="I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s="2" customFormat="1" ht="18.75">
      <c r="A433" s="231"/>
      <c r="B433" s="231"/>
      <c r="C433" s="231"/>
      <c r="D433" s="231"/>
      <c r="E433" s="231"/>
      <c r="F433" s="231"/>
      <c r="I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9:25" s="2" customFormat="1" ht="18.75">
      <c r="I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9:25" s="2" customFormat="1" ht="18.75">
      <c r="I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9:25" s="2" customFormat="1" ht="18.75">
      <c r="I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9:25" s="2" customFormat="1" ht="18.75">
      <c r="I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9:25" s="2" customFormat="1" ht="18.75">
      <c r="I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  <row r="555" s="2" customFormat="1" ht="18.75">
      <c r="I555" s="3"/>
    </row>
  </sheetData>
  <sheetProtection/>
  <mergeCells count="52">
    <mergeCell ref="A433:F433"/>
    <mergeCell ref="B31:C31"/>
    <mergeCell ref="B32:C32"/>
    <mergeCell ref="B34:C34"/>
    <mergeCell ref="B38:C38"/>
    <mergeCell ref="B45:C45"/>
    <mergeCell ref="A417:C417"/>
    <mergeCell ref="A419:C419"/>
    <mergeCell ref="B35:C35"/>
    <mergeCell ref="A413:A416"/>
    <mergeCell ref="B30:C30"/>
    <mergeCell ref="B12:C12"/>
    <mergeCell ref="B24:C24"/>
    <mergeCell ref="B25:C25"/>
    <mergeCell ref="A431:F431"/>
    <mergeCell ref="A432:F432"/>
    <mergeCell ref="B42:C42"/>
    <mergeCell ref="B46:C46"/>
    <mergeCell ref="B41:D41"/>
    <mergeCell ref="B36:C36"/>
    <mergeCell ref="B29:C29"/>
    <mergeCell ref="B27:C27"/>
    <mergeCell ref="B26:C26"/>
    <mergeCell ref="B28:C28"/>
    <mergeCell ref="B19:C19"/>
    <mergeCell ref="B16:C16"/>
    <mergeCell ref="A4:C4"/>
    <mergeCell ref="B18:C18"/>
    <mergeCell ref="E1:F3"/>
    <mergeCell ref="A6:C6"/>
    <mergeCell ref="B11:C11"/>
    <mergeCell ref="B9:C9"/>
    <mergeCell ref="B43:C43"/>
    <mergeCell ref="B44:C44"/>
    <mergeCell ref="I1:J1"/>
    <mergeCell ref="B13:C13"/>
    <mergeCell ref="B14:D14"/>
    <mergeCell ref="B15:C15"/>
    <mergeCell ref="B20:C20"/>
    <mergeCell ref="B22:C22"/>
    <mergeCell ref="B17:C17"/>
    <mergeCell ref="B21:C21"/>
    <mergeCell ref="B40:D40"/>
    <mergeCell ref="B39:C39"/>
    <mergeCell ref="B10:C10"/>
    <mergeCell ref="B23:C23"/>
    <mergeCell ref="B33:C33"/>
    <mergeCell ref="A425:C425"/>
    <mergeCell ref="B37:C37"/>
    <mergeCell ref="B47:C47"/>
    <mergeCell ref="A49:C49"/>
    <mergeCell ref="A408:C408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 Dąbrowska</cp:lastModifiedBy>
  <cp:lastPrinted>2020-11-24T14:34:54Z</cp:lastPrinted>
  <dcterms:created xsi:type="dcterms:W3CDTF">2013-04-02T12:58:53Z</dcterms:created>
  <dcterms:modified xsi:type="dcterms:W3CDTF">2020-11-25T09:40:34Z</dcterms:modified>
  <cp:category/>
  <cp:version/>
  <cp:contentType/>
  <cp:contentStatus/>
</cp:coreProperties>
</file>