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730" activeTab="0"/>
  </bookViews>
  <sheets>
    <sheet name="zal_1" sheetId="1" r:id="rId1"/>
  </sheets>
  <definedNames>
    <definedName name="_xlnm.Print_Area" localSheetId="0">'zal_1'!$A$1:$F$402</definedName>
  </definedNames>
  <calcPr fullCalcOnLoad="1"/>
</workbook>
</file>

<file path=xl/sharedStrings.xml><?xml version="1.0" encoding="utf-8"?>
<sst xmlns="http://schemas.openxmlformats.org/spreadsheetml/2006/main" count="426" uniqueCount="175">
  <si>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</si>
  <si>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</si>
  <si>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</si>
  <si>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</si>
  <si>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</si>
  <si>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</si>
  <si>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</si>
  <si>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</si>
  <si>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</si>
  <si>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</si>
  <si>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</si>
  <si>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</si>
  <si>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</si>
  <si>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</si>
  <si>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</si>
  <si>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</si>
  <si>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</si>
  <si>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</si>
  <si>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</si>
  <si>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</si>
  <si>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</si>
  <si>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</si>
  <si>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</si>
  <si>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</si>
  <si>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</si>
  <si>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</si>
  <si>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</si>
  <si>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</si>
  <si>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</si>
  <si>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</si>
  <si>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</si>
  <si>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</si>
  <si>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</si>
  <si>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</si>
  <si>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</si>
  <si>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</si>
  <si>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</si>
  <si>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</si>
  <si>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</si>
  <si>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</si>
  <si>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</si>
  <si>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</si>
  <si>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</si>
  <si>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</si>
  <si>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</si>
  <si>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</si>
  <si>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</si>
  <si>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</si>
  <si>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</si>
  <si>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</si>
  <si>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</si>
  <si>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</si>
  <si>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</si>
  <si>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</si>
  <si>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</si>
  <si>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</si>
  <si>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</si>
  <si>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</si>
  <si>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</si>
  <si>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</si>
  <si>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</si>
  <si>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</si>
  <si>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</si>
  <si>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</si>
  <si>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</si>
  <si>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</si>
  <si>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</si>
  <si>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</si>
  <si>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</si>
  <si>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</si>
  <si>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</si>
  <si>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</si>
  <si>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</si>
  <si>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</si>
  <si>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</si>
  <si>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</si>
  <si>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</si>
  <si>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</si>
  <si>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</si>
  <si>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</si>
  <si>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</si>
  <si>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</si>
  <si>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</si>
  <si>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</si>
  <si>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</si>
  <si>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</si>
  <si>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</si>
  <si>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</si>
  <si>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</si>
  <si>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</si>
  <si>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</si>
  <si>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</si>
  <si>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</si>
  <si>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</si>
  <si>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</si>
  <si>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</si>
  <si>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</si>
  <si>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</si>
  <si>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</si>
  <si>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</si>
  <si>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</si>
  <si>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</si>
  <si>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</si>
  <si>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</si>
  <si>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</si>
  <si>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</si>
  <si>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</si>
  <si>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</si>
  <si>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</si>
  <si>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</si>
  <si>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</si>
  <si>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</si>
  <si>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</si>
  <si>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</si>
  <si>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</si>
  <si>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</si>
  <si>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</si>
  <si>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</si>
  <si>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</si>
  <si>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</si>
  <si>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</si>
  <si>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</si>
  <si>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</si>
  <si>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</si>
  <si>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</si>
  <si>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</si>
  <si>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</si>
  <si>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</si>
  <si>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</si>
  <si>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</si>
  <si>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</si>
  <si>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</si>
  <si>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</si>
  <si>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</si>
  <si>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</si>
  <si>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</si>
  <si>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</si>
  <si>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</si>
  <si>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</si>
  <si>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</si>
  <si>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</si>
  <si>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</si>
  <si>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</si>
  <si>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</si>
  <si>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</si>
  <si>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</si>
  <si>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</si>
  <si>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</si>
  <si>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</si>
  <si>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</si>
  <si>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</si>
  <si>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</si>
  <si>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</si>
  <si>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</si>
  <si>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</si>
  <si>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</si>
  <si>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gimnazjach i klasach dotychczasowego gimnazjum prowadzonych w innych typach szkół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</si>
  <si>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</si>
  <si>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</si>
  <si>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</si>
  <si>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</si>
  <si>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</si>
  <si>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</si>
  <si>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</si>
  <si>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</si>
  <si>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</si>
  <si>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</si>
  <si>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</si>
  <si>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inwestycje i zakupy inwestycyjne - na programy finanoswane z udziałem środków unijnych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</si>
  <si>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</si>
  <si>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Załącznik nr 1 do Zarządzenia Wójta Gminy Kłomnice nr 105/2020 z dnia 28.07.2020</t>
  </si>
  <si>
    <t>Dotacje celowe otrzymane z budżetu państwa na realizację inwestycji i zakupów inwestycyjnych własnych gmin</t>
  </si>
  <si>
    <t>Spis powszechny i inne</t>
  </si>
  <si>
    <t>* Rezerwa ogólna została przeznaczona na zwiększenie wydatków w rozdziale 92695</t>
  </si>
  <si>
    <t>paragraf 6060 Wydatki na zakupy inwestycyjne jbednostek budżetowych 6 500,00zł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</si>
</sst>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 wrapText="1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27" borderId="21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7"/>
  <sheetViews>
    <sheetView tabSelected="1" zoomScalePageLayoutView="0" workbookViewId="0" topLeftCell="A309">
      <selection activeCell="G370" sqref="G370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16" t="s">
        <v>170</v>
      </c>
      <c r="F1" s="216"/>
      <c r="I1" s="210"/>
      <c r="J1" s="210"/>
    </row>
    <row r="2" spans="1:10" ht="18.75">
      <c r="A2" s="5"/>
      <c r="B2" s="5"/>
      <c r="C2" s="5" t="s">
        <v>121</v>
      </c>
      <c r="D2" s="5"/>
      <c r="E2" s="216"/>
      <c r="F2" s="216"/>
      <c r="G2" s="5"/>
      <c r="H2" s="5"/>
      <c r="I2" s="6"/>
      <c r="J2" s="5"/>
    </row>
    <row r="3" spans="1:10" ht="18.75">
      <c r="A3" s="7"/>
      <c r="B3" s="7"/>
      <c r="C3" s="7"/>
      <c r="D3" s="7"/>
      <c r="E3" s="216"/>
      <c r="F3" s="216"/>
      <c r="G3" s="7"/>
      <c r="H3" s="7"/>
      <c r="I3" s="8"/>
      <c r="J3" s="7"/>
    </row>
    <row r="4" spans="1:11" s="10" customFormat="1" ht="18.75">
      <c r="A4" s="225" t="s">
        <v>0</v>
      </c>
      <c r="B4" s="225"/>
      <c r="C4" s="225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8" t="s">
        <v>1</v>
      </c>
      <c r="B6" s="208"/>
      <c r="C6" s="208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19" t="s">
        <v>3</v>
      </c>
      <c r="C9" s="220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219"/>
      <c r="C10" s="220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17" t="s">
        <v>16</v>
      </c>
      <c r="C11" s="218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01" t="s">
        <v>123</v>
      </c>
      <c r="C12" s="202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135</v>
      </c>
      <c r="B13" s="211" t="s">
        <v>47</v>
      </c>
      <c r="C13" s="212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01" t="s">
        <v>136</v>
      </c>
      <c r="C14" s="213"/>
      <c r="D14" s="202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01" t="s">
        <v>113</v>
      </c>
      <c r="C15" s="202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>
      <c r="A16" s="173">
        <v>750</v>
      </c>
      <c r="B16" s="227" t="s">
        <v>56</v>
      </c>
      <c r="C16" s="228"/>
      <c r="D16" s="174"/>
      <c r="E16" s="175"/>
      <c r="F16" s="175">
        <f>F17</f>
        <v>31555</v>
      </c>
      <c r="G16" s="5"/>
      <c r="H16" s="5"/>
      <c r="I16" s="6"/>
      <c r="J16" s="7"/>
      <c r="K16" s="7"/>
    </row>
    <row r="17" spans="1:11" s="10" customFormat="1" ht="74.25" customHeight="1">
      <c r="A17" s="14"/>
      <c r="B17" s="201" t="s">
        <v>123</v>
      </c>
      <c r="C17" s="202"/>
      <c r="D17" s="16"/>
      <c r="E17" s="25"/>
      <c r="F17" s="25">
        <v>31555</v>
      </c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221" t="s">
        <v>147</v>
      </c>
      <c r="C18" s="226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201" t="s">
        <v>123</v>
      </c>
      <c r="C19" s="202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14" t="s">
        <v>73</v>
      </c>
      <c r="C20" s="215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201" t="s">
        <v>113</v>
      </c>
      <c r="C21" s="202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201" t="s">
        <v>125</v>
      </c>
      <c r="C22" s="202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211" t="s">
        <v>132</v>
      </c>
      <c r="C23" s="212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201" t="s">
        <v>8</v>
      </c>
      <c r="C24" s="202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201" t="s">
        <v>123</v>
      </c>
      <c r="C25" s="202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>
        <v>754</v>
      </c>
      <c r="B26" s="221" t="s">
        <v>147</v>
      </c>
      <c r="C26" s="222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38.25" customHeight="1" hidden="1">
      <c r="A27" s="14"/>
      <c r="B27" s="201" t="s">
        <v>162</v>
      </c>
      <c r="C27" s="202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223" t="s">
        <v>7</v>
      </c>
      <c r="C28" s="224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201" t="s">
        <v>169</v>
      </c>
      <c r="C29" s="202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201" t="s">
        <v>123</v>
      </c>
      <c r="C30" s="202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221" t="s">
        <v>84</v>
      </c>
      <c r="C31" s="222"/>
      <c r="D31" s="152"/>
      <c r="E31" s="153"/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201" t="s">
        <v>123</v>
      </c>
      <c r="C32" s="202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>
      <c r="A33" s="27">
        <v>852</v>
      </c>
      <c r="B33" s="214" t="s">
        <v>9</v>
      </c>
      <c r="C33" s="215"/>
      <c r="D33" s="19"/>
      <c r="E33" s="20">
        <f>E35+E34</f>
        <v>0</v>
      </c>
      <c r="F33" s="20">
        <f>F35+F34+F39</f>
        <v>3168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201" t="s">
        <v>113</v>
      </c>
      <c r="C34" s="202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57" customHeight="1" hidden="1">
      <c r="A35" s="14"/>
      <c r="B35" s="201" t="s">
        <v>171</v>
      </c>
      <c r="C35" s="202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211" t="s">
        <v>10</v>
      </c>
      <c r="C36" s="212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201" t="s">
        <v>127</v>
      </c>
      <c r="C37" s="202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201" t="s">
        <v>113</v>
      </c>
      <c r="C38" s="202"/>
      <c r="D38" s="16"/>
      <c r="E38" s="25"/>
      <c r="F38" s="25"/>
      <c r="G38" s="5"/>
      <c r="H38" s="5"/>
      <c r="I38" s="6"/>
      <c r="J38" s="7"/>
      <c r="K38" s="7"/>
    </row>
    <row r="39" spans="1:11" s="10" customFormat="1" ht="73.5" customHeight="1">
      <c r="A39" s="14"/>
      <c r="B39" s="201" t="s">
        <v>123</v>
      </c>
      <c r="C39" s="202"/>
      <c r="D39" s="16"/>
      <c r="E39" s="25"/>
      <c r="F39" s="25">
        <v>3168</v>
      </c>
      <c r="G39" s="5"/>
      <c r="H39" s="5"/>
      <c r="I39" s="6"/>
      <c r="J39" s="7"/>
      <c r="K39" s="7"/>
    </row>
    <row r="40" spans="1:11" s="10" customFormat="1" ht="21.75" customHeight="1">
      <c r="A40" s="154">
        <v>855</v>
      </c>
      <c r="B40" s="221" t="s">
        <v>138</v>
      </c>
      <c r="C40" s="226"/>
      <c r="D40" s="152"/>
      <c r="E40" s="153">
        <f>E43</f>
        <v>0</v>
      </c>
      <c r="F40" s="153">
        <f>F41+F42+F43</f>
        <v>32</v>
      </c>
      <c r="G40" s="5"/>
      <c r="H40" s="5"/>
      <c r="I40" s="6"/>
      <c r="J40" s="7"/>
      <c r="K40" s="7"/>
    </row>
    <row r="41" spans="1:11" s="10" customFormat="1" ht="70.5" customHeight="1">
      <c r="A41" s="14"/>
      <c r="B41" s="201" t="s">
        <v>123</v>
      </c>
      <c r="C41" s="213"/>
      <c r="D41" s="202"/>
      <c r="E41" s="25"/>
      <c r="F41" s="25">
        <v>32</v>
      </c>
      <c r="G41" s="5"/>
      <c r="H41" s="5"/>
      <c r="I41" s="6"/>
      <c r="J41" s="7"/>
      <c r="K41" s="7"/>
    </row>
    <row r="42" spans="1:11" s="10" customFormat="1" ht="56.25" customHeight="1" hidden="1">
      <c r="A42" s="14"/>
      <c r="B42" s="201" t="s">
        <v>113</v>
      </c>
      <c r="C42" s="213"/>
      <c r="D42" s="202"/>
      <c r="E42" s="25"/>
      <c r="F42" s="25"/>
      <c r="G42" s="5"/>
      <c r="H42" s="5"/>
      <c r="I42" s="6"/>
      <c r="J42" s="7"/>
      <c r="K42" s="7"/>
    </row>
    <row r="43" spans="1:11" s="10" customFormat="1" ht="106.5" customHeight="1" hidden="1">
      <c r="A43" s="14"/>
      <c r="B43" s="201" t="s">
        <v>139</v>
      </c>
      <c r="C43" s="213"/>
      <c r="D43" s="167"/>
      <c r="E43" s="25"/>
      <c r="F43" s="25"/>
      <c r="G43" s="5"/>
      <c r="H43" s="5"/>
      <c r="I43" s="6"/>
      <c r="J43" s="7"/>
      <c r="K43" s="7"/>
    </row>
    <row r="44" spans="1:11" s="196" customFormat="1" ht="21.75" customHeight="1" hidden="1">
      <c r="A44" s="154">
        <v>900</v>
      </c>
      <c r="B44" s="221" t="s">
        <v>166</v>
      </c>
      <c r="C44" s="230"/>
      <c r="D44" s="192"/>
      <c r="E44" s="153">
        <f>E45</f>
        <v>0</v>
      </c>
      <c r="F44" s="153"/>
      <c r="G44" s="193"/>
      <c r="H44" s="193"/>
      <c r="I44" s="194"/>
      <c r="J44" s="195"/>
      <c r="K44" s="195"/>
    </row>
    <row r="45" spans="1:11" s="10" customFormat="1" ht="39.75" customHeight="1" hidden="1">
      <c r="A45" s="14"/>
      <c r="B45" s="201" t="s">
        <v>167</v>
      </c>
      <c r="C45" s="213"/>
      <c r="D45" s="167"/>
      <c r="E45" s="25"/>
      <c r="F45" s="25"/>
      <c r="G45" s="5"/>
      <c r="H45" s="5"/>
      <c r="I45" s="6"/>
      <c r="J45" s="7"/>
      <c r="K45" s="7"/>
    </row>
    <row r="46" spans="1:11" s="10" customFormat="1" ht="24" customHeight="1" hidden="1">
      <c r="A46" s="154">
        <v>926</v>
      </c>
      <c r="B46" s="221" t="s">
        <v>102</v>
      </c>
      <c r="C46" s="226"/>
      <c r="D46" s="185"/>
      <c r="E46" s="186"/>
      <c r="F46" s="187">
        <f>F47</f>
        <v>0</v>
      </c>
      <c r="G46" s="5"/>
      <c r="H46" s="5"/>
      <c r="I46" s="6"/>
      <c r="J46" s="7"/>
      <c r="K46" s="7"/>
    </row>
    <row r="47" spans="1:11" s="10" customFormat="1" ht="60.75" customHeight="1" hidden="1">
      <c r="A47" s="14"/>
      <c r="B47" s="201" t="s">
        <v>159</v>
      </c>
      <c r="C47" s="202"/>
      <c r="D47" s="167"/>
      <c r="E47" s="25"/>
      <c r="F47" s="25"/>
      <c r="G47" s="5"/>
      <c r="H47" s="5"/>
      <c r="I47" s="6"/>
      <c r="J47" s="7"/>
      <c r="K47" s="7"/>
    </row>
    <row r="48" spans="1:11" s="35" customFormat="1" ht="21" customHeight="1">
      <c r="A48" s="28"/>
      <c r="B48" s="206" t="s">
        <v>11</v>
      </c>
      <c r="C48" s="207"/>
      <c r="D48" s="29"/>
      <c r="E48" s="30">
        <f>E43+E33+E20+E44</f>
        <v>0</v>
      </c>
      <c r="F48" s="30">
        <f>F33+F31+F28+F26+F23+F13+F36+F20+F40+F16+F18+F11+F46</f>
        <v>34755</v>
      </c>
      <c r="G48" s="31"/>
      <c r="H48" s="32">
        <f>F48-E48</f>
        <v>34755</v>
      </c>
      <c r="I48" s="33"/>
      <c r="J48" s="34">
        <f>F48-E48</f>
        <v>34755</v>
      </c>
      <c r="K48" s="31"/>
    </row>
    <row r="49" spans="1:11" s="10" customFormat="1" ht="13.5" customHeight="1">
      <c r="A49" s="11"/>
      <c r="B49" s="11"/>
      <c r="C49" s="11"/>
      <c r="D49" s="9"/>
      <c r="E49" s="5"/>
      <c r="F49" s="5"/>
      <c r="G49" s="5"/>
      <c r="H49" s="5"/>
      <c r="I49" s="6"/>
      <c r="J49" s="7"/>
      <c r="K49" s="7"/>
    </row>
    <row r="50" spans="1:11" s="10" customFormat="1" ht="16.5" customHeight="1">
      <c r="A50" s="208" t="s">
        <v>12</v>
      </c>
      <c r="B50" s="208"/>
      <c r="C50" s="208"/>
      <c r="D50" s="9"/>
      <c r="E50" s="5"/>
      <c r="F50" s="5"/>
      <c r="G50" s="5"/>
      <c r="H50" s="5"/>
      <c r="I50" s="6"/>
      <c r="J50" s="5"/>
      <c r="K50" s="7"/>
    </row>
    <row r="51" spans="1:11" s="10" customFormat="1" ht="9" customHeight="1">
      <c r="A51" s="9"/>
      <c r="B51" s="9"/>
      <c r="C51" s="9"/>
      <c r="D51" s="9"/>
      <c r="E51" s="5"/>
      <c r="F51" s="5"/>
      <c r="G51" s="5"/>
      <c r="H51" s="5"/>
      <c r="I51" s="6"/>
      <c r="J51" s="5"/>
      <c r="K51" s="7"/>
    </row>
    <row r="52" spans="1:11" s="10" customFormat="1" ht="7.5" customHeight="1">
      <c r="A52" s="9"/>
      <c r="B52" s="9"/>
      <c r="C52" s="9"/>
      <c r="D52" s="9"/>
      <c r="E52" s="5"/>
      <c r="F52" s="5"/>
      <c r="G52" s="5"/>
      <c r="H52" s="5"/>
      <c r="I52" s="6"/>
      <c r="J52" s="5"/>
      <c r="K52" s="7"/>
    </row>
    <row r="53" spans="1:10" ht="24.75" customHeight="1">
      <c r="A53" s="16" t="s">
        <v>2</v>
      </c>
      <c r="B53" s="36" t="s">
        <v>13</v>
      </c>
      <c r="C53" s="15" t="s">
        <v>14</v>
      </c>
      <c r="D53" s="4" t="s">
        <v>15</v>
      </c>
      <c r="E53" s="37" t="s">
        <v>4</v>
      </c>
      <c r="F53" s="37" t="s">
        <v>5</v>
      </c>
      <c r="G53" s="7"/>
      <c r="H53" s="7"/>
      <c r="I53" s="8"/>
      <c r="J53" s="12"/>
    </row>
    <row r="54" spans="1:12" s="38" customFormat="1" ht="10.5" customHeight="1">
      <c r="A54" s="38">
        <v>1</v>
      </c>
      <c r="B54" s="39">
        <v>2</v>
      </c>
      <c r="C54" s="40">
        <v>3</v>
      </c>
      <c r="D54" s="41">
        <v>4</v>
      </c>
      <c r="E54" s="38">
        <v>4</v>
      </c>
      <c r="F54" s="38">
        <v>5</v>
      </c>
      <c r="G54" s="42"/>
      <c r="H54" s="42"/>
      <c r="I54" s="43"/>
      <c r="J54" s="42"/>
      <c r="K54" s="42"/>
      <c r="L54" s="44"/>
    </row>
    <row r="55" spans="1:25" s="27" customFormat="1" ht="19.5" customHeight="1" hidden="1">
      <c r="A55" s="17" t="s">
        <v>6</v>
      </c>
      <c r="B55" s="45"/>
      <c r="C55" s="26" t="s">
        <v>16</v>
      </c>
      <c r="D55" s="46">
        <f>+D56+D65+D74+D76+D85</f>
        <v>1512819.1</v>
      </c>
      <c r="E55" s="47">
        <f>E65+E85+E56</f>
        <v>0</v>
      </c>
      <c r="F55" s="47">
        <f>F85+F56+F65+F76</f>
        <v>0</v>
      </c>
      <c r="G55" s="48"/>
      <c r="H55" s="48"/>
      <c r="I55" s="49"/>
      <c r="J55" s="48"/>
      <c r="K55" s="48">
        <f aca="true" t="shared" si="0" ref="K55:Y55">K56+K65+K74+K76</f>
        <v>0</v>
      </c>
      <c r="L55" s="50">
        <f t="shared" si="0"/>
        <v>0</v>
      </c>
      <c r="M55" s="47">
        <f t="shared" si="0"/>
        <v>0</v>
      </c>
      <c r="N55" s="47">
        <f t="shared" si="0"/>
        <v>0</v>
      </c>
      <c r="O55" s="47">
        <f t="shared" si="0"/>
        <v>0</v>
      </c>
      <c r="P55" s="47">
        <f t="shared" si="0"/>
        <v>0</v>
      </c>
      <c r="Q55" s="47">
        <f t="shared" si="0"/>
        <v>0</v>
      </c>
      <c r="R55" s="47">
        <f t="shared" si="0"/>
        <v>0</v>
      </c>
      <c r="S55" s="47">
        <f t="shared" si="0"/>
        <v>0</v>
      </c>
      <c r="T55" s="47">
        <f t="shared" si="0"/>
        <v>0</v>
      </c>
      <c r="U55" s="47">
        <f t="shared" si="0"/>
        <v>0</v>
      </c>
      <c r="V55" s="47">
        <f t="shared" si="0"/>
        <v>0</v>
      </c>
      <c r="W55" s="47">
        <f t="shared" si="0"/>
        <v>0</v>
      </c>
      <c r="X55" s="47">
        <f t="shared" si="0"/>
        <v>0</v>
      </c>
      <c r="Y55" s="47">
        <f t="shared" si="0"/>
        <v>0</v>
      </c>
    </row>
    <row r="56" spans="1:12" s="61" customFormat="1" ht="26.25" customHeight="1" hidden="1">
      <c r="A56" s="51"/>
      <c r="B56" s="52" t="s">
        <v>17</v>
      </c>
      <c r="C56" s="53" t="s">
        <v>18</v>
      </c>
      <c r="D56" s="54">
        <v>80000</v>
      </c>
      <c r="E56" s="55">
        <f>E64+E58+E57</f>
        <v>0</v>
      </c>
      <c r="F56" s="55">
        <f>F64+F60</f>
        <v>0</v>
      </c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19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20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21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22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23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24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25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21.75" customHeight="1" hidden="1">
      <c r="A64" s="51"/>
      <c r="B64" s="52"/>
      <c r="C64" s="62" t="s">
        <v>26</v>
      </c>
      <c r="D64" s="54"/>
      <c r="E64" s="64"/>
      <c r="F64" s="55"/>
      <c r="G64" s="56"/>
      <c r="H64" s="57"/>
      <c r="I64" s="58"/>
      <c r="J64" s="57"/>
      <c r="K64" s="59"/>
      <c r="L64" s="60"/>
    </row>
    <row r="65" spans="1:12" s="61" customFormat="1" ht="18" customHeight="1" hidden="1">
      <c r="A65" s="197"/>
      <c r="B65" s="52" t="s">
        <v>27</v>
      </c>
      <c r="C65" s="63" t="s">
        <v>28</v>
      </c>
      <c r="D65" s="54">
        <v>1124100</v>
      </c>
      <c r="E65" s="55">
        <f>E66+E67+E68+E69+E70+E71+E72+E73</f>
        <v>0</v>
      </c>
      <c r="F65" s="55">
        <f>F66+F67+F68+F69+F70+F71+F72+F73</f>
        <v>0</v>
      </c>
      <c r="G65" s="56"/>
      <c r="H65" s="57"/>
      <c r="I65" s="58"/>
      <c r="J65" s="56"/>
      <c r="K65" s="59"/>
      <c r="L65" s="60"/>
    </row>
    <row r="66" spans="1:12" s="61" customFormat="1" ht="36" customHeight="1" hidden="1">
      <c r="A66" s="198"/>
      <c r="B66" s="52"/>
      <c r="C66" s="62" t="s">
        <v>93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198"/>
      <c r="B67" s="52"/>
      <c r="C67" s="62" t="s">
        <v>29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198"/>
      <c r="B68" s="52"/>
      <c r="C68" s="62" t="s">
        <v>19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198"/>
      <c r="B69" s="52"/>
      <c r="C69" s="62" t="s">
        <v>30</v>
      </c>
      <c r="D69" s="54"/>
      <c r="E69" s="55"/>
      <c r="F69" s="55"/>
      <c r="G69" s="56"/>
      <c r="H69" s="57"/>
      <c r="I69" s="58"/>
      <c r="J69" s="57"/>
      <c r="K69" s="59"/>
      <c r="L69" s="60"/>
    </row>
    <row r="70" spans="1:12" s="61" customFormat="1" ht="36" customHeight="1" hidden="1">
      <c r="A70" s="198"/>
      <c r="B70" s="52"/>
      <c r="C70" s="62" t="s">
        <v>31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.75" customHeight="1" hidden="1">
      <c r="A71" s="198"/>
      <c r="B71" s="52"/>
      <c r="C71" s="62" t="s">
        <v>20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198"/>
      <c r="B72" s="52"/>
      <c r="C72" s="62" t="s">
        <v>25</v>
      </c>
      <c r="D72" s="54"/>
      <c r="E72" s="55"/>
      <c r="F72" s="55"/>
      <c r="H72" s="57"/>
      <c r="I72" s="58"/>
      <c r="J72" s="57"/>
      <c r="K72" s="59"/>
      <c r="L72" s="60"/>
    </row>
    <row r="73" spans="1:12" s="61" customFormat="1" ht="18.75" hidden="1">
      <c r="A73" s="198"/>
      <c r="B73" s="52"/>
      <c r="C73" s="62" t="s">
        <v>26</v>
      </c>
      <c r="D73" s="54"/>
      <c r="E73" s="64"/>
      <c r="F73" s="55"/>
      <c r="G73" s="56">
        <f>310399-122489+112000</f>
        <v>299910</v>
      </c>
      <c r="H73" s="57"/>
      <c r="I73" s="58"/>
      <c r="J73" s="57"/>
      <c r="K73" s="59"/>
      <c r="L73" s="60"/>
    </row>
    <row r="74" spans="1:12" s="61" customFormat="1" ht="36" customHeight="1" hidden="1">
      <c r="A74" s="198"/>
      <c r="B74" s="52" t="s">
        <v>32</v>
      </c>
      <c r="C74" s="63" t="s">
        <v>33</v>
      </c>
      <c r="D74" s="54">
        <v>15100</v>
      </c>
      <c r="E74" s="55"/>
      <c r="F74" s="55"/>
      <c r="G74" s="56"/>
      <c r="H74" s="56"/>
      <c r="I74" s="58"/>
      <c r="J74" s="56"/>
      <c r="K74" s="59"/>
      <c r="L74" s="60"/>
    </row>
    <row r="75" spans="1:12" s="61" customFormat="1" ht="36" customHeight="1" hidden="1">
      <c r="A75" s="198"/>
      <c r="B75" s="52"/>
      <c r="C75" s="62" t="s">
        <v>21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21" customHeight="1" hidden="1">
      <c r="A76" s="198"/>
      <c r="B76" s="52" t="s">
        <v>154</v>
      </c>
      <c r="C76" s="63" t="s">
        <v>155</v>
      </c>
      <c r="D76" s="54"/>
      <c r="E76" s="55"/>
      <c r="F76" s="55">
        <f>F83+F84</f>
        <v>0</v>
      </c>
      <c r="G76" s="56"/>
      <c r="H76" s="57"/>
      <c r="I76" s="58"/>
      <c r="J76" s="56"/>
      <c r="K76" s="59"/>
      <c r="L76" s="60"/>
    </row>
    <row r="77" spans="1:12" s="61" customFormat="1" ht="36" customHeight="1" hidden="1">
      <c r="A77" s="198"/>
      <c r="B77" s="52"/>
      <c r="C77" s="62" t="s">
        <v>19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198"/>
      <c r="B78" s="52"/>
      <c r="C78" s="62" t="s">
        <v>20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198"/>
      <c r="B79" s="52"/>
      <c r="C79" s="62" t="s">
        <v>21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198"/>
      <c r="B80" s="52"/>
      <c r="C80" s="62" t="s">
        <v>34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198"/>
      <c r="B81" s="52"/>
      <c r="C81" s="62" t="s">
        <v>23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61" customFormat="1" ht="36" customHeight="1" hidden="1">
      <c r="A82" s="198"/>
      <c r="B82" s="52"/>
      <c r="C82" s="62" t="s">
        <v>24</v>
      </c>
      <c r="D82" s="54"/>
      <c r="E82" s="55"/>
      <c r="F82" s="55"/>
      <c r="G82" s="56"/>
      <c r="H82" s="57"/>
      <c r="I82" s="58"/>
      <c r="J82" s="57"/>
      <c r="K82" s="59"/>
      <c r="L82" s="60"/>
    </row>
    <row r="83" spans="1:12" s="61" customFormat="1" ht="36" customHeight="1" hidden="1">
      <c r="A83" s="198"/>
      <c r="B83" s="52"/>
      <c r="C83" s="62" t="s">
        <v>25</v>
      </c>
      <c r="D83" s="54"/>
      <c r="E83" s="55"/>
      <c r="F83" s="55"/>
      <c r="G83" s="56" t="s">
        <v>35</v>
      </c>
      <c r="H83" s="57"/>
      <c r="I83" s="58"/>
      <c r="J83" s="57"/>
      <c r="K83" s="59"/>
      <c r="L83" s="60"/>
    </row>
    <row r="84" spans="1:12" s="61" customFormat="1" ht="23.25" customHeight="1" hidden="1">
      <c r="A84" s="198"/>
      <c r="B84" s="52"/>
      <c r="C84" s="62" t="s">
        <v>26</v>
      </c>
      <c r="D84" s="54"/>
      <c r="E84" s="62"/>
      <c r="F84" s="55"/>
      <c r="G84" s="56"/>
      <c r="H84" s="57"/>
      <c r="I84" s="58"/>
      <c r="J84" s="57"/>
      <c r="K84" s="59"/>
      <c r="L84" s="60"/>
    </row>
    <row r="85" spans="1:12" s="69" customFormat="1" ht="20.25" customHeight="1" hidden="1">
      <c r="A85" s="198"/>
      <c r="B85" s="52" t="s">
        <v>36</v>
      </c>
      <c r="C85" s="63" t="s">
        <v>37</v>
      </c>
      <c r="D85" s="54">
        <v>293619.1</v>
      </c>
      <c r="E85" s="55">
        <f>E86+E87</f>
        <v>0</v>
      </c>
      <c r="F85" s="55">
        <f>F86+F87</f>
        <v>0</v>
      </c>
      <c r="G85" s="65"/>
      <c r="H85" s="66"/>
      <c r="I85" s="67"/>
      <c r="J85" s="66"/>
      <c r="K85" s="67"/>
      <c r="L85" s="68"/>
    </row>
    <row r="86" spans="1:12" s="69" customFormat="1" ht="53.25" customHeight="1" hidden="1">
      <c r="A86" s="198"/>
      <c r="B86" s="52"/>
      <c r="C86" s="62" t="s">
        <v>38</v>
      </c>
      <c r="D86" s="54"/>
      <c r="E86" s="55"/>
      <c r="F86" s="55"/>
      <c r="G86" s="65"/>
      <c r="H86" s="66"/>
      <c r="I86" s="67"/>
      <c r="J86" s="66"/>
      <c r="K86" s="67"/>
      <c r="L86" s="68"/>
    </row>
    <row r="87" spans="1:12" s="69" customFormat="1" ht="56.25" customHeight="1" hidden="1">
      <c r="A87" s="199"/>
      <c r="B87" s="52"/>
      <c r="C87" s="62" t="s">
        <v>39</v>
      </c>
      <c r="D87" s="54"/>
      <c r="E87" s="55"/>
      <c r="F87" s="55"/>
      <c r="G87" s="65"/>
      <c r="H87" s="66"/>
      <c r="I87" s="67"/>
      <c r="J87" s="66"/>
      <c r="K87" s="67"/>
      <c r="L87" s="68"/>
    </row>
    <row r="88" spans="1:12" s="27" customFormat="1" ht="36" customHeight="1" hidden="1">
      <c r="A88" s="17" t="s">
        <v>40</v>
      </c>
      <c r="B88" s="45"/>
      <c r="C88" s="26" t="s">
        <v>41</v>
      </c>
      <c r="D88" s="46"/>
      <c r="E88" s="47">
        <f>E89</f>
        <v>0</v>
      </c>
      <c r="F88" s="47">
        <f>F89</f>
        <v>0</v>
      </c>
      <c r="G88" s="48"/>
      <c r="H88" s="71"/>
      <c r="I88" s="72"/>
      <c r="J88" s="71"/>
      <c r="K88" s="73"/>
      <c r="L88" s="74"/>
    </row>
    <row r="89" spans="2:12" s="61" customFormat="1" ht="36" customHeight="1" hidden="1">
      <c r="B89" s="52" t="s">
        <v>42</v>
      </c>
      <c r="C89" s="63" t="s">
        <v>43</v>
      </c>
      <c r="D89" s="54"/>
      <c r="E89" s="55">
        <f>E90+E91</f>
        <v>0</v>
      </c>
      <c r="F89" s="55">
        <f>F90+F91</f>
        <v>0</v>
      </c>
      <c r="G89" s="56"/>
      <c r="H89" s="57"/>
      <c r="I89" s="58"/>
      <c r="J89" s="57"/>
      <c r="K89" s="59"/>
      <c r="L89" s="60"/>
    </row>
    <row r="90" spans="2:12" s="61" customFormat="1" ht="36" customHeight="1" hidden="1">
      <c r="B90" s="52"/>
      <c r="C90" s="70" t="s">
        <v>38</v>
      </c>
      <c r="D90" s="54"/>
      <c r="E90" s="55"/>
      <c r="F90" s="55"/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20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36" customHeight="1" hidden="1">
      <c r="A92" s="27">
        <v>500</v>
      </c>
      <c r="B92" s="45"/>
      <c r="C92" s="26" t="s">
        <v>44</v>
      </c>
      <c r="D92" s="46">
        <v>4700</v>
      </c>
      <c r="E92" s="47"/>
      <c r="F92" s="47">
        <f>F93</f>
        <v>0</v>
      </c>
      <c r="G92" s="48"/>
      <c r="H92" s="71"/>
      <c r="I92" s="72"/>
      <c r="J92" s="71"/>
      <c r="K92" s="73"/>
      <c r="L92" s="74"/>
    </row>
    <row r="93" spans="2:12" s="61" customFormat="1" ht="36" customHeight="1" hidden="1">
      <c r="B93" s="52" t="s">
        <v>45</v>
      </c>
      <c r="C93" s="63" t="s">
        <v>37</v>
      </c>
      <c r="D93" s="54">
        <v>4700</v>
      </c>
      <c r="E93" s="55"/>
      <c r="F93" s="55">
        <f>F94</f>
        <v>0</v>
      </c>
      <c r="G93" s="56"/>
      <c r="H93" s="57"/>
      <c r="I93" s="58"/>
      <c r="J93" s="57"/>
      <c r="K93" s="59"/>
      <c r="L93" s="60"/>
    </row>
    <row r="94" spans="2:12" s="61" customFormat="1" ht="36" customHeight="1" hidden="1">
      <c r="B94" s="52"/>
      <c r="C94" s="70" t="s">
        <v>46</v>
      </c>
      <c r="D94" s="54"/>
      <c r="E94" s="55"/>
      <c r="F94" s="55"/>
      <c r="G94" s="56"/>
      <c r="H94" s="57"/>
      <c r="I94" s="58"/>
      <c r="J94" s="57"/>
      <c r="K94" s="59"/>
      <c r="L94" s="60"/>
    </row>
    <row r="95" spans="1:12" s="27" customFormat="1" ht="21" customHeight="1" hidden="1">
      <c r="A95" s="27">
        <v>600</v>
      </c>
      <c r="B95" s="75"/>
      <c r="C95" s="26" t="s">
        <v>47</v>
      </c>
      <c r="D95" s="46">
        <f>+D96+D99+D103+D106</f>
        <v>4201601</v>
      </c>
      <c r="E95" s="47">
        <f>E96+E99+E103+E106</f>
        <v>0</v>
      </c>
      <c r="F95" s="47">
        <f>F99+F103+F96</f>
        <v>0</v>
      </c>
      <c r="G95" s="48"/>
      <c r="H95" s="71" t="s">
        <v>121</v>
      </c>
      <c r="I95" s="72"/>
      <c r="J95" s="48"/>
      <c r="K95" s="73"/>
      <c r="L95" s="74"/>
    </row>
    <row r="96" spans="2:12" s="61" customFormat="1" ht="36" customHeight="1" hidden="1">
      <c r="B96" s="76">
        <v>60011</v>
      </c>
      <c r="C96" s="63" t="s">
        <v>158</v>
      </c>
      <c r="D96" s="54">
        <v>1174650</v>
      </c>
      <c r="E96" s="55">
        <f>+E98</f>
        <v>0</v>
      </c>
      <c r="F96" s="55">
        <f>F97</f>
        <v>0</v>
      </c>
      <c r="G96" s="56"/>
      <c r="H96" s="57"/>
      <c r="I96" s="58"/>
      <c r="J96" s="56"/>
      <c r="K96" s="59"/>
      <c r="L96" s="60"/>
    </row>
    <row r="97" spans="2:12" s="61" customFormat="1" ht="36" customHeight="1" hidden="1">
      <c r="B97" s="76"/>
      <c r="C97" s="62" t="s">
        <v>20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19.5" customHeight="1" hidden="1">
      <c r="A98" s="134"/>
      <c r="B98" s="76"/>
      <c r="C98" s="62" t="s">
        <v>26</v>
      </c>
      <c r="D98" s="54"/>
      <c r="E98" s="55"/>
      <c r="F98" s="55"/>
      <c r="G98" s="56"/>
      <c r="H98" s="57"/>
      <c r="I98" s="58"/>
      <c r="J98" s="56"/>
      <c r="K98" s="59"/>
      <c r="L98" s="60"/>
    </row>
    <row r="99" spans="1:12" s="61" customFormat="1" ht="19.5" customHeight="1" hidden="1">
      <c r="A99" s="134"/>
      <c r="B99" s="76">
        <v>60016</v>
      </c>
      <c r="C99" s="63" t="s">
        <v>48</v>
      </c>
      <c r="D99" s="54">
        <v>2961951</v>
      </c>
      <c r="E99" s="55">
        <f>E102+E101</f>
        <v>0</v>
      </c>
      <c r="F99" s="55">
        <f>F101+F102+F108+F115+F100</f>
        <v>0</v>
      </c>
      <c r="G99" s="56"/>
      <c r="H99" s="57"/>
      <c r="I99" s="58"/>
      <c r="J99" s="56"/>
      <c r="K99" s="59"/>
      <c r="L99" s="60"/>
    </row>
    <row r="100" spans="1:12" s="61" customFormat="1" ht="36" customHeight="1" hidden="1">
      <c r="A100" s="168"/>
      <c r="B100" s="76"/>
      <c r="C100" s="62" t="s">
        <v>58</v>
      </c>
      <c r="D100" s="54"/>
      <c r="E100" s="55"/>
      <c r="F100" s="55"/>
      <c r="G100" s="56"/>
      <c r="H100" s="57"/>
      <c r="I100" s="58"/>
      <c r="J100" s="56"/>
      <c r="K100" s="59"/>
      <c r="L100" s="60"/>
    </row>
    <row r="101" spans="1:12" s="61" customFormat="1" ht="36" customHeight="1" hidden="1">
      <c r="A101" s="168"/>
      <c r="B101" s="76"/>
      <c r="C101" s="62" t="s">
        <v>20</v>
      </c>
      <c r="D101" s="54"/>
      <c r="E101" s="55"/>
      <c r="F101" s="55"/>
      <c r="G101" s="56"/>
      <c r="H101" s="57"/>
      <c r="I101" s="58"/>
      <c r="J101" s="56"/>
      <c r="K101" s="59"/>
      <c r="L101" s="60"/>
    </row>
    <row r="102" spans="1:12" s="61" customFormat="1" ht="18.75" customHeight="1" hidden="1">
      <c r="A102" s="168"/>
      <c r="B102" s="76"/>
      <c r="C102" s="62" t="s">
        <v>26</v>
      </c>
      <c r="D102" s="54"/>
      <c r="E102" s="55"/>
      <c r="F102" s="55"/>
      <c r="G102" s="56"/>
      <c r="H102" s="57"/>
      <c r="I102" s="58"/>
      <c r="J102" s="56"/>
      <c r="K102" s="59"/>
      <c r="L102" s="60"/>
    </row>
    <row r="103" spans="1:12" s="61" customFormat="1" ht="17.25" customHeight="1" hidden="1">
      <c r="A103" s="168"/>
      <c r="B103" s="76">
        <v>60017</v>
      </c>
      <c r="C103" s="63" t="s">
        <v>49</v>
      </c>
      <c r="D103" s="54">
        <v>27000</v>
      </c>
      <c r="E103" s="55">
        <f>E105+E104</f>
        <v>0</v>
      </c>
      <c r="F103" s="55">
        <f>F105+F104</f>
        <v>0</v>
      </c>
      <c r="G103" s="56"/>
      <c r="H103" s="57"/>
      <c r="I103" s="58"/>
      <c r="J103" s="57"/>
      <c r="K103" s="59"/>
      <c r="L103" s="60"/>
    </row>
    <row r="104" spans="1:12" s="61" customFormat="1" ht="37.5" customHeight="1" hidden="1">
      <c r="A104" s="168"/>
      <c r="B104" s="76"/>
      <c r="C104" s="62" t="s">
        <v>20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18" customHeight="1" hidden="1">
      <c r="A105" s="168"/>
      <c r="B105" s="76"/>
      <c r="C105" s="62" t="s">
        <v>26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61" customFormat="1" ht="23.25" customHeight="1" hidden="1">
      <c r="A106" s="168"/>
      <c r="B106" s="76">
        <v>60078</v>
      </c>
      <c r="C106" s="63" t="s">
        <v>50</v>
      </c>
      <c r="D106" s="54">
        <v>38000</v>
      </c>
      <c r="E106" s="55">
        <f>E107+E108</f>
        <v>0</v>
      </c>
      <c r="F106" s="55">
        <f>F107+F108</f>
        <v>0</v>
      </c>
      <c r="G106" s="56"/>
      <c r="H106" s="57"/>
      <c r="I106" s="58"/>
      <c r="J106" s="57"/>
      <c r="K106" s="59"/>
      <c r="L106" s="60"/>
    </row>
    <row r="107" spans="1:12" s="61" customFormat="1" ht="36" customHeight="1" hidden="1">
      <c r="A107" s="168"/>
      <c r="B107" s="76"/>
      <c r="C107" s="62" t="s">
        <v>20</v>
      </c>
      <c r="D107" s="54"/>
      <c r="E107" s="55"/>
      <c r="F107" s="55"/>
      <c r="G107" s="56"/>
      <c r="H107" s="57"/>
      <c r="I107" s="58"/>
      <c r="J107" s="57"/>
      <c r="K107" s="59"/>
      <c r="L107" s="60"/>
    </row>
    <row r="108" spans="1:12" s="61" customFormat="1" ht="18.75" customHeight="1" hidden="1">
      <c r="A108" s="99"/>
      <c r="B108" s="76"/>
      <c r="C108" s="62" t="s">
        <v>26</v>
      </c>
      <c r="D108" s="54"/>
      <c r="E108" s="55"/>
      <c r="F108" s="55"/>
      <c r="G108" s="56"/>
      <c r="H108" s="57"/>
      <c r="I108" s="58"/>
      <c r="J108" s="57"/>
      <c r="K108" s="59"/>
      <c r="L108" s="60"/>
    </row>
    <row r="109" spans="1:12" s="27" customFormat="1" ht="21" customHeight="1" hidden="1">
      <c r="A109" s="27">
        <v>700</v>
      </c>
      <c r="B109" s="75"/>
      <c r="C109" s="26" t="s">
        <v>51</v>
      </c>
      <c r="D109" s="46">
        <v>287000</v>
      </c>
      <c r="E109" s="47">
        <f>E110+E112</f>
        <v>0</v>
      </c>
      <c r="F109" s="47">
        <f>F110+F112</f>
        <v>0</v>
      </c>
      <c r="G109" s="48"/>
      <c r="H109" s="71"/>
      <c r="I109" s="72"/>
      <c r="J109" s="48"/>
      <c r="K109" s="73"/>
      <c r="L109" s="74"/>
    </row>
    <row r="110" spans="2:12" s="61" customFormat="1" ht="36" customHeight="1" hidden="1">
      <c r="B110" s="76">
        <v>70004</v>
      </c>
      <c r="C110" s="63" t="s">
        <v>52</v>
      </c>
      <c r="D110" s="54">
        <v>6500</v>
      </c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36" customHeight="1" hidden="1">
      <c r="B111" s="76"/>
      <c r="C111" s="63"/>
      <c r="D111" s="54"/>
      <c r="E111" s="55"/>
      <c r="F111" s="55"/>
      <c r="G111" s="56"/>
      <c r="H111" s="57"/>
      <c r="I111" s="58"/>
      <c r="J111" s="59"/>
      <c r="K111" s="59"/>
      <c r="L111" s="60"/>
    </row>
    <row r="112" spans="1:12" s="61" customFormat="1" ht="24.75" customHeight="1" hidden="1">
      <c r="A112" s="134"/>
      <c r="B112" s="76">
        <v>70005</v>
      </c>
      <c r="C112" s="63" t="s">
        <v>53</v>
      </c>
      <c r="D112" s="54">
        <v>177000</v>
      </c>
      <c r="E112" s="55">
        <f>E113+E114+E115</f>
        <v>0</v>
      </c>
      <c r="F112" s="55">
        <f>F113+F114+F115</f>
        <v>0</v>
      </c>
      <c r="G112" s="56"/>
      <c r="H112" s="57"/>
      <c r="I112" s="58"/>
      <c r="J112" s="56"/>
      <c r="K112" s="59"/>
      <c r="L112" s="60"/>
    </row>
    <row r="113" spans="1:12" s="61" customFormat="1" ht="36" customHeight="1" hidden="1">
      <c r="A113" s="168"/>
      <c r="B113" s="76"/>
      <c r="C113" s="62" t="s">
        <v>58</v>
      </c>
      <c r="D113" s="77"/>
      <c r="E113" s="55"/>
      <c r="F113" s="55"/>
      <c r="G113" s="56"/>
      <c r="H113" s="57"/>
      <c r="I113" s="58"/>
      <c r="J113" s="59"/>
      <c r="K113" s="59"/>
      <c r="L113" s="60"/>
    </row>
    <row r="114" spans="1:12" s="61" customFormat="1" ht="36" customHeight="1" hidden="1">
      <c r="A114" s="168"/>
      <c r="B114" s="191"/>
      <c r="C114" s="62" t="s">
        <v>20</v>
      </c>
      <c r="D114" s="77"/>
      <c r="E114" s="55"/>
      <c r="F114" s="55"/>
      <c r="G114" s="56"/>
      <c r="H114" s="57"/>
      <c r="I114" s="58"/>
      <c r="J114" s="59"/>
      <c r="K114" s="59"/>
      <c r="L114" s="60"/>
    </row>
    <row r="115" spans="1:12" s="61" customFormat="1" ht="16.5" customHeight="1" hidden="1">
      <c r="A115" s="168"/>
      <c r="B115" s="168"/>
      <c r="C115" s="62" t="s">
        <v>161</v>
      </c>
      <c r="D115" s="77"/>
      <c r="E115" s="55">
        <f>E116</f>
        <v>0</v>
      </c>
      <c r="F115" s="55"/>
      <c r="G115" s="56"/>
      <c r="H115" s="57"/>
      <c r="I115" s="58"/>
      <c r="J115" s="59"/>
      <c r="K115" s="59"/>
      <c r="L115" s="60"/>
    </row>
    <row r="116" spans="1:12" s="61" customFormat="1" ht="16.5" customHeight="1" hidden="1">
      <c r="A116" s="99"/>
      <c r="B116" s="76"/>
      <c r="C116" s="62" t="s">
        <v>160</v>
      </c>
      <c r="D116" s="77"/>
      <c r="E116" s="55"/>
      <c r="F116" s="55"/>
      <c r="G116" s="56"/>
      <c r="H116" s="57"/>
      <c r="I116" s="58"/>
      <c r="J116" s="59"/>
      <c r="K116" s="59"/>
      <c r="L116" s="60"/>
    </row>
    <row r="117" spans="1:12" s="27" customFormat="1" ht="18" customHeight="1" hidden="1">
      <c r="A117" s="27">
        <v>710</v>
      </c>
      <c r="B117" s="75"/>
      <c r="C117" s="26" t="s">
        <v>126</v>
      </c>
      <c r="D117" s="46">
        <v>73800</v>
      </c>
      <c r="E117" s="47">
        <f>E118+E121</f>
        <v>0</v>
      </c>
      <c r="F117" s="47">
        <f>F118+F121</f>
        <v>0</v>
      </c>
      <c r="G117" s="48"/>
      <c r="H117" s="71"/>
      <c r="I117" s="72"/>
      <c r="J117" s="73"/>
      <c r="K117" s="73"/>
      <c r="L117" s="74"/>
    </row>
    <row r="118" spans="2:12" s="78" customFormat="1" ht="21" customHeight="1" hidden="1">
      <c r="B118" s="60">
        <v>71004</v>
      </c>
      <c r="C118" s="63" t="s">
        <v>54</v>
      </c>
      <c r="D118" s="79">
        <v>67800</v>
      </c>
      <c r="E118" s="55">
        <f>E119+E120</f>
        <v>0</v>
      </c>
      <c r="F118" s="55">
        <f>F119+F120</f>
        <v>0</v>
      </c>
      <c r="G118" s="80"/>
      <c r="H118" s="80"/>
      <c r="I118" s="3"/>
      <c r="J118" s="2"/>
      <c r="K118" s="2"/>
      <c r="L118" s="81"/>
    </row>
    <row r="119" spans="2:12" s="78" customFormat="1" ht="36" customHeight="1" hidden="1">
      <c r="B119" s="60"/>
      <c r="C119" s="62" t="s">
        <v>58</v>
      </c>
      <c r="D119" s="77"/>
      <c r="E119" s="55"/>
      <c r="F119" s="55"/>
      <c r="G119" s="80"/>
      <c r="H119" s="80"/>
      <c r="I119" s="3"/>
      <c r="J119" s="2"/>
      <c r="K119" s="2"/>
      <c r="L119" s="81"/>
    </row>
    <row r="120" spans="2:12" s="78" customFormat="1" ht="36" customHeight="1" hidden="1">
      <c r="B120" s="60"/>
      <c r="C120" s="62" t="s">
        <v>20</v>
      </c>
      <c r="D120" s="77"/>
      <c r="E120" s="55"/>
      <c r="F120" s="55"/>
      <c r="G120" s="80"/>
      <c r="H120" s="80"/>
      <c r="I120" s="3"/>
      <c r="J120" s="2"/>
      <c r="K120" s="2"/>
      <c r="L120" s="81"/>
    </row>
    <row r="121" spans="2:12" s="78" customFormat="1" ht="20.25" customHeight="1" hidden="1">
      <c r="B121" s="60">
        <v>71035</v>
      </c>
      <c r="C121" s="63" t="s">
        <v>55</v>
      </c>
      <c r="D121" s="79">
        <v>6000</v>
      </c>
      <c r="E121" s="55">
        <f>E122</f>
        <v>0</v>
      </c>
      <c r="F121" s="55">
        <f>F122</f>
        <v>0</v>
      </c>
      <c r="G121" s="80"/>
      <c r="H121" s="80"/>
      <c r="I121" s="3"/>
      <c r="J121" s="2"/>
      <c r="K121" s="2"/>
      <c r="L121" s="81"/>
    </row>
    <row r="122" spans="2:12" s="83" customFormat="1" ht="36" customHeight="1" hidden="1">
      <c r="B122" s="84"/>
      <c r="C122" s="62" t="s">
        <v>20</v>
      </c>
      <c r="D122" s="85"/>
      <c r="E122" s="55"/>
      <c r="F122" s="82"/>
      <c r="G122" s="80"/>
      <c r="H122" s="80"/>
      <c r="I122" s="3"/>
      <c r="J122" s="80"/>
      <c r="K122" s="2"/>
      <c r="L122" s="86"/>
    </row>
    <row r="123" spans="1:12" s="92" customFormat="1" ht="18.75" customHeight="1">
      <c r="A123" s="27">
        <v>750</v>
      </c>
      <c r="B123" s="27"/>
      <c r="C123" s="26" t="s">
        <v>56</v>
      </c>
      <c r="D123" s="87">
        <v>2964067.17</v>
      </c>
      <c r="E123" s="47">
        <f>E124+E131+E143+E128+E136+E139</f>
        <v>0</v>
      </c>
      <c r="F123" s="47">
        <f>F124+F136+F143+F131+F128+F139</f>
        <v>31555</v>
      </c>
      <c r="G123" s="88"/>
      <c r="H123" s="88"/>
      <c r="I123" s="89"/>
      <c r="J123" s="88"/>
      <c r="K123" s="90"/>
      <c r="L123" s="91"/>
    </row>
    <row r="124" spans="1:12" s="78" customFormat="1" ht="18.75" customHeight="1" hidden="1">
      <c r="A124" s="61"/>
      <c r="B124" s="61">
        <v>75011</v>
      </c>
      <c r="C124" s="63" t="s">
        <v>57</v>
      </c>
      <c r="D124" s="79">
        <v>191267.17</v>
      </c>
      <c r="E124" s="55">
        <f>E127+E125</f>
        <v>0</v>
      </c>
      <c r="F124" s="82">
        <f>F125+F126+F127</f>
        <v>0</v>
      </c>
      <c r="G124" s="80"/>
      <c r="H124" s="80"/>
      <c r="I124" s="3"/>
      <c r="J124" s="80"/>
      <c r="K124" s="2"/>
      <c r="L124" s="81"/>
    </row>
    <row r="125" spans="1:12" s="78" customFormat="1" ht="55.5" customHeight="1" hidden="1">
      <c r="A125" s="61"/>
      <c r="B125" s="61"/>
      <c r="C125" s="62" t="s">
        <v>38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30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55.5" customHeight="1" hidden="1">
      <c r="A127" s="61"/>
      <c r="B127" s="61"/>
      <c r="C127" s="62" t="s">
        <v>39</v>
      </c>
      <c r="D127" s="79"/>
      <c r="E127" s="55"/>
      <c r="F127" s="82"/>
      <c r="G127" s="80"/>
      <c r="H127" s="80"/>
      <c r="I127" s="3"/>
      <c r="J127" s="80"/>
      <c r="K127" s="2"/>
      <c r="L127" s="81"/>
    </row>
    <row r="128" spans="1:12" s="78" customFormat="1" ht="20.25" customHeight="1">
      <c r="A128" s="61"/>
      <c r="B128" s="61">
        <v>75056</v>
      </c>
      <c r="C128" s="63" t="s">
        <v>172</v>
      </c>
      <c r="D128" s="79">
        <v>225550</v>
      </c>
      <c r="E128" s="55">
        <f>E129+E130</f>
        <v>0</v>
      </c>
      <c r="F128" s="82">
        <f>F129+F130</f>
        <v>31555</v>
      </c>
      <c r="G128" s="80"/>
      <c r="H128" s="80"/>
      <c r="I128" s="3"/>
      <c r="J128" s="80"/>
      <c r="K128" s="2"/>
      <c r="L128" s="81"/>
    </row>
    <row r="129" spans="1:12" s="78" customFormat="1" ht="56.25" customHeight="1">
      <c r="A129" s="61"/>
      <c r="B129" s="61"/>
      <c r="C129" s="62" t="s">
        <v>39</v>
      </c>
      <c r="D129" s="79"/>
      <c r="E129" s="55"/>
      <c r="F129" s="82">
        <v>716</v>
      </c>
      <c r="G129" s="80"/>
      <c r="H129" s="80"/>
      <c r="I129" s="3"/>
      <c r="J129" s="80"/>
      <c r="K129" s="2"/>
      <c r="L129" s="81"/>
    </row>
    <row r="130" spans="1:12" s="78" customFormat="1" ht="52.5" customHeight="1">
      <c r="A130" s="61"/>
      <c r="B130" s="61"/>
      <c r="C130" s="62" t="s">
        <v>38</v>
      </c>
      <c r="D130" s="79"/>
      <c r="E130" s="55"/>
      <c r="F130" s="82">
        <v>30839</v>
      </c>
      <c r="G130" s="80"/>
      <c r="H130" s="80"/>
      <c r="I130" s="3"/>
      <c r="J130" s="80"/>
      <c r="K130" s="2"/>
      <c r="L130" s="81"/>
    </row>
    <row r="131" spans="1:12" s="78" customFormat="1" ht="21" customHeight="1" hidden="1">
      <c r="A131" s="61"/>
      <c r="B131" s="61">
        <v>75023</v>
      </c>
      <c r="C131" s="63" t="s">
        <v>59</v>
      </c>
      <c r="D131" s="79">
        <v>2187650</v>
      </c>
      <c r="E131" s="55">
        <f>E133+E134+E132+E135</f>
        <v>0</v>
      </c>
      <c r="F131" s="55">
        <f>F133+F134+F135+F132</f>
        <v>0</v>
      </c>
      <c r="G131" s="80"/>
      <c r="H131" s="80"/>
      <c r="I131" s="3"/>
      <c r="J131" s="80"/>
      <c r="K131" s="2"/>
      <c r="L131" s="81"/>
    </row>
    <row r="132" spans="1:12" s="78" customFormat="1" ht="36" customHeight="1" hidden="1">
      <c r="A132" s="61"/>
      <c r="B132" s="61"/>
      <c r="C132" s="62" t="s">
        <v>19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78" customFormat="1" ht="34.5" customHeight="1" hidden="1">
      <c r="A133" s="61"/>
      <c r="B133" s="61"/>
      <c r="C133" s="62" t="s">
        <v>30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19.5" customHeight="1" hidden="1">
      <c r="A134" s="134"/>
      <c r="B134" s="61"/>
      <c r="C134" s="62" t="s">
        <v>26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/>
      <c r="C135" s="62" t="s">
        <v>20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20.25" customHeight="1" hidden="1">
      <c r="A136" s="168"/>
      <c r="B136" s="61">
        <v>75075</v>
      </c>
      <c r="C136" s="63" t="s">
        <v>120</v>
      </c>
      <c r="D136" s="79">
        <v>119000</v>
      </c>
      <c r="E136" s="55">
        <f>E137+E138</f>
        <v>0</v>
      </c>
      <c r="F136" s="55">
        <f>F137+F138</f>
        <v>0</v>
      </c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20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58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>
        <v>75085</v>
      </c>
      <c r="C139" s="62" t="s">
        <v>142</v>
      </c>
      <c r="D139" s="79"/>
      <c r="E139" s="55">
        <f>E140+E142+E141</f>
        <v>0</v>
      </c>
      <c r="F139" s="82">
        <f>F142+F141</f>
        <v>0</v>
      </c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/>
      <c r="C140" s="62" t="s">
        <v>150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38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36" customHeight="1" hidden="1">
      <c r="A142" s="168"/>
      <c r="B142" s="61"/>
      <c r="C142" s="62" t="s">
        <v>20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20.25" customHeight="1" hidden="1">
      <c r="A143" s="168"/>
      <c r="B143" s="61">
        <v>75095</v>
      </c>
      <c r="C143" s="63" t="s">
        <v>37</v>
      </c>
      <c r="D143" s="79">
        <v>240600</v>
      </c>
      <c r="E143" s="55">
        <f>E145+E144</f>
        <v>0</v>
      </c>
      <c r="F143" s="55">
        <f>F145+F144</f>
        <v>0</v>
      </c>
      <c r="G143" s="80"/>
      <c r="H143" s="80"/>
      <c r="I143" s="3"/>
      <c r="J143" s="80"/>
      <c r="K143" s="2"/>
      <c r="L143" s="81"/>
    </row>
    <row r="144" spans="1:12" s="78" customFormat="1" ht="36" customHeight="1" hidden="1">
      <c r="A144" s="168"/>
      <c r="B144" s="61"/>
      <c r="C144" s="62" t="s">
        <v>38</v>
      </c>
      <c r="D144" s="79"/>
      <c r="E144" s="55"/>
      <c r="F144" s="55"/>
      <c r="G144" s="80"/>
      <c r="H144" s="80"/>
      <c r="I144" s="3"/>
      <c r="J144" s="80"/>
      <c r="K144" s="2"/>
      <c r="L144" s="81"/>
    </row>
    <row r="145" spans="1:12" s="78" customFormat="1" ht="36" customHeight="1" hidden="1">
      <c r="A145" s="99"/>
      <c r="B145" s="61"/>
      <c r="C145" s="62" t="s">
        <v>20</v>
      </c>
      <c r="D145" s="79"/>
      <c r="E145" s="55"/>
      <c r="F145" s="82">
        <v>0</v>
      </c>
      <c r="G145" s="80"/>
      <c r="H145" s="80"/>
      <c r="I145" s="3"/>
      <c r="J145" s="80"/>
      <c r="K145" s="2"/>
      <c r="L145" s="81"/>
    </row>
    <row r="146" spans="1:12" s="78" customFormat="1" ht="52.5" customHeight="1" hidden="1">
      <c r="A146" s="155">
        <v>751</v>
      </c>
      <c r="B146" s="155"/>
      <c r="C146" s="160" t="s">
        <v>118</v>
      </c>
      <c r="D146" s="157"/>
      <c r="E146" s="158">
        <f>E147</f>
        <v>0</v>
      </c>
      <c r="F146" s="159">
        <f>F147</f>
        <v>0</v>
      </c>
      <c r="G146" s="80"/>
      <c r="H146" s="80"/>
      <c r="I146" s="3"/>
      <c r="J146" s="80"/>
      <c r="K146" s="2"/>
      <c r="L146" s="81"/>
    </row>
    <row r="147" spans="1:12" s="78" customFormat="1" ht="60" customHeight="1" hidden="1">
      <c r="A147" s="61"/>
      <c r="B147" s="61">
        <v>75107</v>
      </c>
      <c r="C147" s="62" t="s">
        <v>118</v>
      </c>
      <c r="D147" s="79"/>
      <c r="E147" s="55">
        <f>E148+E187+E149</f>
        <v>0</v>
      </c>
      <c r="F147" s="82">
        <f>F148+F149+F150</f>
        <v>0</v>
      </c>
      <c r="G147" s="80"/>
      <c r="H147" s="80"/>
      <c r="I147" s="3"/>
      <c r="J147" s="80"/>
      <c r="K147" s="2"/>
      <c r="L147" s="81"/>
    </row>
    <row r="148" spans="1:12" s="78" customFormat="1" ht="35.25" customHeight="1" hidden="1">
      <c r="A148" s="61"/>
      <c r="B148" s="61"/>
      <c r="C148" s="62" t="s">
        <v>60</v>
      </c>
      <c r="D148" s="79"/>
      <c r="E148" s="55"/>
      <c r="F148" s="82"/>
      <c r="G148" s="80"/>
      <c r="H148" s="80"/>
      <c r="I148" s="3"/>
      <c r="J148" s="80"/>
      <c r="K148" s="2"/>
      <c r="L148" s="81"/>
    </row>
    <row r="149" spans="1:12" s="78" customFormat="1" ht="54" customHeight="1" hidden="1">
      <c r="A149" s="61"/>
      <c r="B149" s="61"/>
      <c r="C149" s="62" t="s">
        <v>39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78" customFormat="1" ht="56.25" customHeight="1" hidden="1">
      <c r="A150" s="61"/>
      <c r="B150" s="61"/>
      <c r="C150" s="62" t="s">
        <v>38</v>
      </c>
      <c r="D150" s="79"/>
      <c r="E150" s="55"/>
      <c r="F150" s="82"/>
      <c r="G150" s="80"/>
      <c r="H150" s="80"/>
      <c r="I150" s="3"/>
      <c r="J150" s="80"/>
      <c r="K150" s="2"/>
      <c r="L150" s="81"/>
    </row>
    <row r="151" spans="1:12" s="92" customFormat="1" ht="36" customHeight="1" hidden="1">
      <c r="A151" s="27">
        <v>752</v>
      </c>
      <c r="B151" s="27"/>
      <c r="C151" s="18" t="s">
        <v>116</v>
      </c>
      <c r="D151" s="87">
        <v>31604</v>
      </c>
      <c r="E151" s="47">
        <f>E152</f>
        <v>0</v>
      </c>
      <c r="F151" s="47">
        <f>F152</f>
        <v>0</v>
      </c>
      <c r="G151" s="88"/>
      <c r="H151" s="88"/>
      <c r="I151" s="89"/>
      <c r="J151" s="88"/>
      <c r="K151" s="90"/>
      <c r="L151" s="91"/>
    </row>
    <row r="152" spans="1:12" s="97" customFormat="1" ht="36" customHeight="1" hidden="1">
      <c r="A152" s="69"/>
      <c r="B152" s="61">
        <v>75212</v>
      </c>
      <c r="C152" s="63" t="s">
        <v>117</v>
      </c>
      <c r="D152" s="79">
        <v>2289</v>
      </c>
      <c r="E152" s="55">
        <f>E153+E154</f>
        <v>0</v>
      </c>
      <c r="F152" s="55">
        <f>F153+F154</f>
        <v>0</v>
      </c>
      <c r="G152" s="94"/>
      <c r="H152" s="94"/>
      <c r="I152" s="95"/>
      <c r="J152" s="94"/>
      <c r="K152" s="95"/>
      <c r="L152" s="96"/>
    </row>
    <row r="153" spans="1:12" s="97" customFormat="1" ht="36" customHeight="1" hidden="1">
      <c r="A153" s="69"/>
      <c r="B153" s="61"/>
      <c r="C153" s="62" t="s">
        <v>38</v>
      </c>
      <c r="D153" s="79"/>
      <c r="E153" s="55"/>
      <c r="F153" s="82"/>
      <c r="G153" s="94"/>
      <c r="H153" s="94"/>
      <c r="I153" s="95"/>
      <c r="J153" s="94"/>
      <c r="K153" s="95"/>
      <c r="L153" s="96"/>
    </row>
    <row r="154" spans="1:12" s="97" customFormat="1" ht="36" customHeight="1" hidden="1">
      <c r="A154" s="69"/>
      <c r="B154" s="61"/>
      <c r="C154" s="62" t="s">
        <v>39</v>
      </c>
      <c r="D154" s="79"/>
      <c r="E154" s="55"/>
      <c r="F154" s="82"/>
      <c r="G154" s="94"/>
      <c r="H154" s="94"/>
      <c r="I154" s="95"/>
      <c r="J154" s="94"/>
      <c r="K154" s="95"/>
      <c r="L154" s="96"/>
    </row>
    <row r="155" spans="1:12" s="78" customFormat="1" ht="19.5" customHeight="1" hidden="1">
      <c r="A155" s="61"/>
      <c r="B155" s="61">
        <v>75113</v>
      </c>
      <c r="C155" s="63" t="s">
        <v>61</v>
      </c>
      <c r="D155" s="79">
        <v>29315</v>
      </c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52.5" customHeight="1" hidden="1">
      <c r="A156" s="155">
        <v>751</v>
      </c>
      <c r="B156" s="155"/>
      <c r="C156" s="156" t="s">
        <v>118</v>
      </c>
      <c r="D156" s="157"/>
      <c r="E156" s="158">
        <f>E157</f>
        <v>0</v>
      </c>
      <c r="F156" s="159">
        <f>F157</f>
        <v>0</v>
      </c>
      <c r="G156" s="80"/>
      <c r="H156" s="80"/>
      <c r="I156" s="3"/>
      <c r="J156" s="80"/>
      <c r="K156" s="2"/>
      <c r="L156" s="81"/>
    </row>
    <row r="157" spans="1:12" s="78" customFormat="1" ht="19.5" customHeight="1" hidden="1">
      <c r="A157" s="61"/>
      <c r="B157" s="61">
        <v>75113</v>
      </c>
      <c r="C157" s="63" t="s">
        <v>119</v>
      </c>
      <c r="D157" s="79"/>
      <c r="E157" s="55">
        <f>E160+E159</f>
        <v>0</v>
      </c>
      <c r="F157" s="82">
        <f>F159+F160+F158</f>
        <v>0</v>
      </c>
      <c r="G157" s="80"/>
      <c r="H157" s="80"/>
      <c r="I157" s="3"/>
      <c r="J157" s="80"/>
      <c r="K157" s="2"/>
      <c r="L157" s="81"/>
    </row>
    <row r="158" spans="1:12" s="78" customFormat="1" ht="37.5" customHeight="1" hidden="1">
      <c r="A158" s="61"/>
      <c r="B158" s="61"/>
      <c r="C158" s="62" t="s">
        <v>89</v>
      </c>
      <c r="D158" s="79"/>
      <c r="E158" s="55"/>
      <c r="F158" s="82"/>
      <c r="G158" s="80"/>
      <c r="H158" s="80"/>
      <c r="I158" s="3"/>
      <c r="J158" s="80"/>
      <c r="K158" s="2"/>
      <c r="L158" s="81"/>
    </row>
    <row r="159" spans="1:12" s="78" customFormat="1" ht="56.25" customHeight="1" hidden="1">
      <c r="A159" s="61"/>
      <c r="B159" s="61"/>
      <c r="C159" s="62" t="s">
        <v>39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38.25" customHeight="1" hidden="1">
      <c r="A160" s="61"/>
      <c r="B160" s="61"/>
      <c r="C160" s="62" t="s">
        <v>38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92" customFormat="1" ht="23.25" customHeight="1" hidden="1">
      <c r="A161" s="27">
        <v>754</v>
      </c>
      <c r="B161" s="27"/>
      <c r="C161" s="26" t="s">
        <v>62</v>
      </c>
      <c r="D161" s="87">
        <f>+D162+D166+D169+D174+D177</f>
        <v>467250</v>
      </c>
      <c r="E161" s="47">
        <f>E166+E169+E174+E162+E177</f>
        <v>0</v>
      </c>
      <c r="F161" s="47">
        <f>F166+F169+F174+F162+F177</f>
        <v>0</v>
      </c>
      <c r="G161" s="88"/>
      <c r="H161" s="88"/>
      <c r="I161" s="89"/>
      <c r="J161" s="88"/>
      <c r="K161" s="90"/>
      <c r="L161" s="91"/>
    </row>
    <row r="162" spans="1:12" s="78" customFormat="1" ht="24.75" customHeight="1" hidden="1">
      <c r="A162" s="134"/>
      <c r="B162" s="61">
        <v>75412</v>
      </c>
      <c r="C162" s="63" t="s">
        <v>115</v>
      </c>
      <c r="D162" s="79">
        <v>23600</v>
      </c>
      <c r="E162" s="55">
        <f>E163+E165+E164</f>
        <v>0</v>
      </c>
      <c r="F162" s="82">
        <f>F165+F163+F164</f>
        <v>0</v>
      </c>
      <c r="G162" s="80"/>
      <c r="H162" s="80"/>
      <c r="I162" s="3"/>
      <c r="J162" s="80"/>
      <c r="K162" s="2"/>
      <c r="L162" s="81"/>
    </row>
    <row r="163" spans="1:12" s="78" customFormat="1" ht="36.75" customHeight="1" hidden="1">
      <c r="A163" s="99"/>
      <c r="B163" s="61"/>
      <c r="C163" s="62" t="s">
        <v>20</v>
      </c>
      <c r="D163" s="79"/>
      <c r="E163" s="55"/>
      <c r="F163" s="82"/>
      <c r="G163" s="80"/>
      <c r="H163" s="80"/>
      <c r="I163" s="3"/>
      <c r="J163" s="80"/>
      <c r="K163" s="2"/>
      <c r="L163" s="81"/>
    </row>
    <row r="164" spans="1:12" s="78" customFormat="1" ht="36.75" customHeight="1" hidden="1">
      <c r="A164" s="61"/>
      <c r="B164" s="61"/>
      <c r="C164" s="62" t="s">
        <v>19</v>
      </c>
      <c r="D164" s="79"/>
      <c r="E164" s="55"/>
      <c r="F164" s="82"/>
      <c r="G164" s="80"/>
      <c r="H164" s="80"/>
      <c r="I164" s="3"/>
      <c r="J164" s="80"/>
      <c r="K164" s="2"/>
      <c r="L164" s="81"/>
    </row>
    <row r="165" spans="1:12" s="78" customFormat="1" ht="18" customHeight="1" hidden="1">
      <c r="A165" s="61"/>
      <c r="B165" s="61"/>
      <c r="C165" s="62" t="s">
        <v>26</v>
      </c>
      <c r="D165" s="79"/>
      <c r="E165" s="55"/>
      <c r="F165" s="82"/>
      <c r="G165" s="80"/>
      <c r="H165" s="80"/>
      <c r="I165" s="3"/>
      <c r="J165" s="80"/>
      <c r="K165" s="2"/>
      <c r="L165" s="81"/>
    </row>
    <row r="166" spans="1:12" s="78" customFormat="1" ht="18.75" hidden="1">
      <c r="A166" s="61"/>
      <c r="B166" s="61">
        <v>75416</v>
      </c>
      <c r="C166" s="63" t="s">
        <v>63</v>
      </c>
      <c r="D166" s="79">
        <v>21400</v>
      </c>
      <c r="E166" s="55">
        <f>E167+E168</f>
        <v>0</v>
      </c>
      <c r="F166" s="55">
        <f>F167+F168</f>
        <v>0</v>
      </c>
      <c r="G166" s="80"/>
      <c r="H166" s="80"/>
      <c r="I166" s="3"/>
      <c r="J166" s="80"/>
      <c r="K166" s="2"/>
      <c r="L166" s="81"/>
    </row>
    <row r="167" spans="1:10" s="2" customFormat="1" ht="12.75" customHeight="1" hidden="1">
      <c r="A167" s="99"/>
      <c r="B167" s="61"/>
      <c r="C167" s="70" t="s">
        <v>26</v>
      </c>
      <c r="D167" s="80"/>
      <c r="E167" s="55"/>
      <c r="F167" s="82"/>
      <c r="G167" s="80"/>
      <c r="H167" s="80"/>
      <c r="I167" s="3"/>
      <c r="J167" s="80"/>
    </row>
    <row r="168" spans="1:10" s="2" customFormat="1" ht="12.75" customHeight="1" hidden="1">
      <c r="A168" s="99"/>
      <c r="B168" s="61"/>
      <c r="C168" s="100" t="s">
        <v>58</v>
      </c>
      <c r="D168" s="80"/>
      <c r="E168" s="55"/>
      <c r="F168" s="82"/>
      <c r="G168" s="80"/>
      <c r="H168" s="80"/>
      <c r="I168" s="3"/>
      <c r="J168" s="80"/>
    </row>
    <row r="169" spans="1:12" s="104" customFormat="1" ht="18.75" hidden="1">
      <c r="A169" s="99"/>
      <c r="B169" s="101">
        <v>75478</v>
      </c>
      <c r="C169" s="63" t="s">
        <v>64</v>
      </c>
      <c r="D169" s="102">
        <v>386300</v>
      </c>
      <c r="E169" s="55">
        <f>E170+E171+E172+E173</f>
        <v>0</v>
      </c>
      <c r="F169" s="55">
        <f>F170+F171+F172+F173</f>
        <v>0</v>
      </c>
      <c r="G169" s="80"/>
      <c r="H169" s="80"/>
      <c r="I169" s="3"/>
      <c r="J169" s="80"/>
      <c r="K169" s="2"/>
      <c r="L169" s="103"/>
    </row>
    <row r="170" spans="1:12" s="104" customFormat="1" ht="18.75" hidden="1">
      <c r="A170" s="99"/>
      <c r="B170" s="76"/>
      <c r="C170" s="105" t="s">
        <v>65</v>
      </c>
      <c r="D170" s="106"/>
      <c r="E170" s="55"/>
      <c r="F170" s="82"/>
      <c r="G170" s="80"/>
      <c r="H170" s="80"/>
      <c r="I170" s="3"/>
      <c r="J170" s="80"/>
      <c r="K170" s="2"/>
      <c r="L170" s="103"/>
    </row>
    <row r="171" spans="1:12" s="104" customFormat="1" ht="37.5" hidden="1">
      <c r="A171" s="99"/>
      <c r="B171" s="76"/>
      <c r="C171" s="62" t="s">
        <v>30</v>
      </c>
      <c r="D171" s="106"/>
      <c r="E171" s="55"/>
      <c r="F171" s="82"/>
      <c r="G171" s="80"/>
      <c r="H171" s="80"/>
      <c r="I171" s="3"/>
      <c r="J171" s="80"/>
      <c r="K171" s="2"/>
      <c r="L171" s="103"/>
    </row>
    <row r="172" spans="1:12" s="104" customFormat="1" ht="37.5" hidden="1">
      <c r="A172" s="99"/>
      <c r="B172" s="76"/>
      <c r="C172" s="62" t="s">
        <v>19</v>
      </c>
      <c r="D172" s="106"/>
      <c r="E172" s="55"/>
      <c r="F172" s="82"/>
      <c r="G172" s="80"/>
      <c r="H172" s="80"/>
      <c r="I172" s="3"/>
      <c r="J172" s="80"/>
      <c r="K172" s="2"/>
      <c r="L172" s="103"/>
    </row>
    <row r="173" spans="1:12" s="104" customFormat="1" ht="18.75" hidden="1">
      <c r="A173" s="99"/>
      <c r="B173" s="76"/>
      <c r="C173" s="62" t="s">
        <v>26</v>
      </c>
      <c r="D173" s="106"/>
      <c r="E173" s="55"/>
      <c r="F173" s="82"/>
      <c r="G173" s="80"/>
      <c r="H173" s="80"/>
      <c r="I173" s="3"/>
      <c r="J173" s="80"/>
      <c r="K173" s="2"/>
      <c r="L173" s="103"/>
    </row>
    <row r="174" spans="1:12" s="78" customFormat="1" ht="18.75" hidden="1">
      <c r="A174" s="61"/>
      <c r="B174" s="60">
        <v>75414</v>
      </c>
      <c r="C174" s="63" t="s">
        <v>66</v>
      </c>
      <c r="D174" s="79">
        <v>27450</v>
      </c>
      <c r="E174" s="55">
        <f>E175</f>
        <v>0</v>
      </c>
      <c r="F174" s="55">
        <f>F175+F176</f>
        <v>0</v>
      </c>
      <c r="G174" s="80"/>
      <c r="H174" s="80"/>
      <c r="I174" s="3"/>
      <c r="J174" s="80"/>
      <c r="K174" s="2"/>
      <c r="L174" s="81"/>
    </row>
    <row r="175" spans="1:12" s="78" customFormat="1" ht="39" customHeight="1" hidden="1">
      <c r="A175" s="61"/>
      <c r="B175" s="60"/>
      <c r="C175" s="62" t="s">
        <v>46</v>
      </c>
      <c r="D175" s="79"/>
      <c r="E175" s="55"/>
      <c r="F175" s="82"/>
      <c r="G175" s="80"/>
      <c r="H175" s="80"/>
      <c r="I175" s="3"/>
      <c r="J175" s="80"/>
      <c r="K175" s="2"/>
      <c r="L175" s="81"/>
    </row>
    <row r="176" spans="1:12" s="78" customFormat="1" ht="37.5" customHeight="1" hidden="1">
      <c r="A176" s="61"/>
      <c r="B176" s="60"/>
      <c r="C176" s="62" t="s">
        <v>93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2:12" s="78" customFormat="1" ht="18.75" hidden="1">
      <c r="B177" s="60">
        <v>75421</v>
      </c>
      <c r="C177" s="63" t="s">
        <v>67</v>
      </c>
      <c r="D177" s="79">
        <v>8500</v>
      </c>
      <c r="E177" s="55">
        <f>E178</f>
        <v>0</v>
      </c>
      <c r="F177" s="55">
        <f>F178</f>
        <v>0</v>
      </c>
      <c r="G177" s="80"/>
      <c r="H177" s="80"/>
      <c r="I177" s="3"/>
      <c r="J177" s="80"/>
      <c r="K177" s="2"/>
      <c r="L177" s="81"/>
    </row>
    <row r="178" spans="1:12" s="78" customFormat="1" ht="40.5" customHeight="1" hidden="1">
      <c r="A178" s="61"/>
      <c r="B178" s="60"/>
      <c r="C178" s="62" t="s">
        <v>20</v>
      </c>
      <c r="D178" s="79"/>
      <c r="E178" s="55"/>
      <c r="F178" s="82"/>
      <c r="G178" s="80"/>
      <c r="H178" s="80"/>
      <c r="I178" s="3"/>
      <c r="J178" s="80"/>
      <c r="K178" s="2"/>
      <c r="L178" s="81"/>
    </row>
    <row r="179" spans="1:12" s="92" customFormat="1" ht="37.5" hidden="1">
      <c r="A179" s="27">
        <v>756</v>
      </c>
      <c r="B179" s="74"/>
      <c r="C179" s="107" t="s">
        <v>68</v>
      </c>
      <c r="D179" s="87">
        <v>60500</v>
      </c>
      <c r="E179" s="47">
        <f>E181</f>
        <v>0</v>
      </c>
      <c r="F179" s="108"/>
      <c r="G179" s="88"/>
      <c r="H179" s="88"/>
      <c r="I179" s="89"/>
      <c r="J179" s="88"/>
      <c r="K179" s="90"/>
      <c r="L179" s="91"/>
    </row>
    <row r="180" spans="1:12" s="78" customFormat="1" ht="12.75" customHeight="1" hidden="1">
      <c r="A180" s="61"/>
      <c r="B180" s="60">
        <v>75647</v>
      </c>
      <c r="C180" s="109" t="s">
        <v>69</v>
      </c>
      <c r="D180" s="79">
        <v>60500</v>
      </c>
      <c r="E180" s="55">
        <f>E181</f>
        <v>0</v>
      </c>
      <c r="F180" s="82"/>
      <c r="G180" s="80"/>
      <c r="H180" s="80"/>
      <c r="I180" s="3"/>
      <c r="J180" s="80"/>
      <c r="K180" s="2"/>
      <c r="L180" s="81"/>
    </row>
    <row r="181" spans="1:12" s="78" customFormat="1" ht="37.5" hidden="1">
      <c r="A181" s="61"/>
      <c r="B181" s="110"/>
      <c r="C181" s="111" t="s">
        <v>20</v>
      </c>
      <c r="D181" s="112"/>
      <c r="E181" s="55"/>
      <c r="F181" s="82"/>
      <c r="G181" s="80"/>
      <c r="H181" s="80"/>
      <c r="I181" s="3"/>
      <c r="J181" s="80"/>
      <c r="K181" s="2"/>
      <c r="L181" s="81"/>
    </row>
    <row r="182" spans="1:12" s="92" customFormat="1" ht="18.75" hidden="1">
      <c r="A182" s="27">
        <v>757</v>
      </c>
      <c r="B182" s="74"/>
      <c r="C182" s="113" t="s">
        <v>70</v>
      </c>
      <c r="D182" s="87">
        <v>270000</v>
      </c>
      <c r="E182" s="47">
        <f>E183</f>
        <v>0</v>
      </c>
      <c r="F182" s="108"/>
      <c r="G182" s="88"/>
      <c r="H182" s="88"/>
      <c r="I182" s="114"/>
      <c r="J182" s="88"/>
      <c r="K182" s="90"/>
      <c r="L182" s="91"/>
    </row>
    <row r="183" spans="1:12" s="78" customFormat="1" ht="18.75" hidden="1">
      <c r="A183" s="61"/>
      <c r="B183" s="60">
        <v>75702</v>
      </c>
      <c r="C183" s="63" t="s">
        <v>71</v>
      </c>
      <c r="D183" s="79">
        <v>270000</v>
      </c>
      <c r="E183" s="55"/>
      <c r="F183" s="82"/>
      <c r="G183" s="80"/>
      <c r="H183" s="80"/>
      <c r="I183" s="115"/>
      <c r="J183" s="80"/>
      <c r="K183" s="2"/>
      <c r="L183" s="81"/>
    </row>
    <row r="184" spans="1:12" s="78" customFormat="1" ht="18.75" hidden="1">
      <c r="A184" s="61"/>
      <c r="B184" s="60"/>
      <c r="C184" s="63"/>
      <c r="D184" s="79"/>
      <c r="E184" s="55"/>
      <c r="F184" s="82"/>
      <c r="G184" s="80"/>
      <c r="H184" s="80"/>
      <c r="I184" s="115"/>
      <c r="J184" s="80"/>
      <c r="K184" s="2"/>
      <c r="L184" s="81"/>
    </row>
    <row r="185" spans="1:12" s="78" customFormat="1" ht="18.75" hidden="1">
      <c r="A185" s="61"/>
      <c r="B185" s="60">
        <v>75478</v>
      </c>
      <c r="C185" s="63" t="s">
        <v>72</v>
      </c>
      <c r="D185" s="79"/>
      <c r="E185" s="55"/>
      <c r="F185" s="82">
        <f>F186</f>
        <v>0</v>
      </c>
      <c r="G185" s="80"/>
      <c r="H185" s="80"/>
      <c r="I185" s="115"/>
      <c r="J185" s="80"/>
      <c r="K185" s="2"/>
      <c r="L185" s="81"/>
    </row>
    <row r="186" spans="1:12" s="78" customFormat="1" ht="37.5" hidden="1">
      <c r="A186" s="61"/>
      <c r="B186" s="60"/>
      <c r="C186" s="70" t="s">
        <v>20</v>
      </c>
      <c r="D186" s="79"/>
      <c r="E186" s="55"/>
      <c r="F186" s="82"/>
      <c r="G186" s="80"/>
      <c r="H186" s="80"/>
      <c r="I186" s="115"/>
      <c r="J186" s="80"/>
      <c r="K186" s="2"/>
      <c r="L186" s="81"/>
    </row>
    <row r="187" spans="1:12" s="78" customFormat="1" ht="56.25" hidden="1">
      <c r="A187" s="61"/>
      <c r="B187" s="60"/>
      <c r="C187" s="161" t="s">
        <v>39</v>
      </c>
      <c r="D187" s="79"/>
      <c r="E187" s="55"/>
      <c r="F187" s="82"/>
      <c r="G187" s="80"/>
      <c r="H187" s="80"/>
      <c r="I187" s="115"/>
      <c r="J187" s="80"/>
      <c r="K187" s="2"/>
      <c r="L187" s="81"/>
    </row>
    <row r="188" spans="1:12" s="78" customFormat="1" ht="56.25" hidden="1">
      <c r="A188" s="61"/>
      <c r="B188" s="60"/>
      <c r="C188" s="162" t="s">
        <v>124</v>
      </c>
      <c r="D188" s="79"/>
      <c r="E188" s="55"/>
      <c r="F188" s="82"/>
      <c r="G188" s="80"/>
      <c r="H188" s="80"/>
      <c r="I188" s="115"/>
      <c r="J188" s="80"/>
      <c r="K188" s="2"/>
      <c r="L188" s="81"/>
    </row>
    <row r="189" spans="1:12" s="92" customFormat="1" ht="18.75">
      <c r="A189" s="27">
        <v>758</v>
      </c>
      <c r="B189" s="74"/>
      <c r="C189" s="26" t="s">
        <v>73</v>
      </c>
      <c r="D189" s="87"/>
      <c r="E189" s="47">
        <f>E190</f>
        <v>6500</v>
      </c>
      <c r="F189" s="47">
        <f>F190</f>
        <v>0</v>
      </c>
      <c r="G189" s="88"/>
      <c r="H189" s="88"/>
      <c r="I189" s="114"/>
      <c r="J189" s="88"/>
      <c r="K189" s="90"/>
      <c r="L189" s="91"/>
    </row>
    <row r="190" spans="1:12" s="78" customFormat="1" ht="18.75">
      <c r="A190" s="134"/>
      <c r="B190" s="60">
        <v>75818</v>
      </c>
      <c r="C190" s="63" t="s">
        <v>74</v>
      </c>
      <c r="D190" s="79"/>
      <c r="E190" s="82">
        <f>E191</f>
        <v>6500</v>
      </c>
      <c r="G190" s="80"/>
      <c r="H190" s="80"/>
      <c r="I190" s="3"/>
      <c r="J190" s="80"/>
      <c r="K190" s="2"/>
      <c r="L190" s="81"/>
    </row>
    <row r="191" spans="1:12" s="78" customFormat="1" ht="54" customHeight="1">
      <c r="A191" s="99"/>
      <c r="B191" s="60"/>
      <c r="C191" s="161" t="s">
        <v>163</v>
      </c>
      <c r="D191" s="79"/>
      <c r="E191" s="55">
        <v>6500</v>
      </c>
      <c r="F191" s="82"/>
      <c r="G191" s="2"/>
      <c r="H191" s="80"/>
      <c r="I191" s="3"/>
      <c r="J191" s="80"/>
      <c r="K191" s="2"/>
      <c r="L191" s="81"/>
    </row>
    <row r="192" spans="1:12" s="92" customFormat="1" ht="18.75">
      <c r="A192" s="27">
        <v>801</v>
      </c>
      <c r="B192" s="74"/>
      <c r="C192" s="92" t="s">
        <v>7</v>
      </c>
      <c r="D192" s="87">
        <f>+D194+D203+D208+D216+D224+D229+D236+D241+D245</f>
        <v>14535753</v>
      </c>
      <c r="E192" s="47">
        <f>E194+E208+E216+E224+E227+E229+E245+E249+E254+E236</f>
        <v>211100</v>
      </c>
      <c r="F192" s="47">
        <f>F203+F216+F224+F229+F194+F208+F236+F241+F245+F249+F233+F254</f>
        <v>211100</v>
      </c>
      <c r="G192" s="88"/>
      <c r="H192" s="88"/>
      <c r="I192" s="88"/>
      <c r="J192" s="88"/>
      <c r="K192" s="90"/>
      <c r="L192" s="91"/>
    </row>
    <row r="193" spans="2:12" s="116" customFormat="1" ht="18.75" hidden="1">
      <c r="B193" s="117"/>
      <c r="D193" s="118"/>
      <c r="E193" s="119"/>
      <c r="F193" s="120"/>
      <c r="G193" s="115"/>
      <c r="H193" s="115"/>
      <c r="I193" s="115"/>
      <c r="J193" s="115"/>
      <c r="K193" s="3"/>
      <c r="L193" s="121"/>
    </row>
    <row r="194" spans="1:12" s="116" customFormat="1" ht="18.75">
      <c r="A194" s="83"/>
      <c r="B194" s="60">
        <v>80101</v>
      </c>
      <c r="C194" s="78" t="s">
        <v>75</v>
      </c>
      <c r="D194" s="79">
        <v>8626053</v>
      </c>
      <c r="E194" s="82">
        <f>E196+E197+E199+E201+E198+E200+E195</f>
        <v>150000</v>
      </c>
      <c r="F194" s="82">
        <f>F196+F197+F199+F201+F198</f>
        <v>196100</v>
      </c>
      <c r="G194" s="115"/>
      <c r="H194" s="115"/>
      <c r="I194" s="115"/>
      <c r="J194" s="115"/>
      <c r="K194" s="3"/>
      <c r="L194" s="121"/>
    </row>
    <row r="195" spans="1:12" s="116" customFormat="1" ht="18.75" hidden="1">
      <c r="A195" s="172"/>
      <c r="B195" s="60"/>
      <c r="C195" s="105" t="s">
        <v>65</v>
      </c>
      <c r="D195" s="79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35.25" customHeight="1">
      <c r="A196" s="172"/>
      <c r="B196" s="134"/>
      <c r="C196" s="62" t="s">
        <v>19</v>
      </c>
      <c r="D196" s="79"/>
      <c r="E196" s="82"/>
      <c r="F196" s="82">
        <v>180000</v>
      </c>
      <c r="G196" s="115"/>
      <c r="H196" s="115"/>
      <c r="I196" s="115"/>
      <c r="J196" s="115"/>
      <c r="K196" s="3"/>
      <c r="L196" s="121"/>
    </row>
    <row r="197" spans="1:12" s="116" customFormat="1" ht="37.5" customHeight="1" hidden="1">
      <c r="A197" s="178"/>
      <c r="B197" s="190"/>
      <c r="C197" s="62" t="s">
        <v>46</v>
      </c>
      <c r="D197" s="118"/>
      <c r="E197" s="82"/>
      <c r="F197" s="82"/>
      <c r="G197" s="115"/>
      <c r="H197" s="115"/>
      <c r="I197" s="115"/>
      <c r="J197" s="115"/>
      <c r="K197" s="3"/>
      <c r="L197" s="121"/>
    </row>
    <row r="198" spans="1:12" s="116" customFormat="1" ht="37.5" customHeight="1" hidden="1">
      <c r="A198" s="178"/>
      <c r="B198" s="190"/>
      <c r="C198" s="62" t="s">
        <v>82</v>
      </c>
      <c r="D198" s="118"/>
      <c r="E198" s="82"/>
      <c r="F198" s="82"/>
      <c r="G198" s="115"/>
      <c r="H198" s="115"/>
      <c r="I198" s="115"/>
      <c r="J198" s="115"/>
      <c r="K198" s="3"/>
      <c r="L198" s="121"/>
    </row>
    <row r="199" spans="1:12" s="116" customFormat="1" ht="37.5" hidden="1">
      <c r="A199" s="178"/>
      <c r="B199" s="190"/>
      <c r="C199" s="62" t="s">
        <v>22</v>
      </c>
      <c r="D199" s="118"/>
      <c r="E199" s="82"/>
      <c r="F199" s="82"/>
      <c r="G199" s="115"/>
      <c r="H199" s="115"/>
      <c r="I199" s="115"/>
      <c r="J199" s="115"/>
      <c r="K199" s="3"/>
      <c r="L199" s="121"/>
    </row>
    <row r="200" spans="1:12" s="116" customFormat="1" ht="56.25" hidden="1">
      <c r="A200" s="178"/>
      <c r="B200" s="190"/>
      <c r="C200" s="62" t="s">
        <v>151</v>
      </c>
      <c r="D200" s="118"/>
      <c r="E200" s="82"/>
      <c r="F200" s="82"/>
      <c r="G200" s="115"/>
      <c r="H200" s="115"/>
      <c r="I200" s="115"/>
      <c r="J200" s="115"/>
      <c r="K200" s="3"/>
      <c r="L200" s="121"/>
    </row>
    <row r="201" spans="1:12" s="78" customFormat="1" ht="18.75">
      <c r="A201" s="172"/>
      <c r="B201" s="168"/>
      <c r="C201" s="62" t="s">
        <v>161</v>
      </c>
      <c r="D201" s="79"/>
      <c r="E201" s="82">
        <v>150000</v>
      </c>
      <c r="F201" s="82">
        <v>16100</v>
      </c>
      <c r="G201" s="80"/>
      <c r="H201" s="80"/>
      <c r="I201" s="115"/>
      <c r="J201" s="80"/>
      <c r="K201" s="2"/>
      <c r="L201" s="81"/>
    </row>
    <row r="202" spans="1:12" s="78" customFormat="1" ht="18.75">
      <c r="A202" s="172"/>
      <c r="B202" s="99"/>
      <c r="C202" s="62" t="s">
        <v>165</v>
      </c>
      <c r="D202" s="79"/>
      <c r="E202" s="82">
        <v>150000</v>
      </c>
      <c r="F202" s="82">
        <v>16100</v>
      </c>
      <c r="G202" s="80"/>
      <c r="H202" s="80"/>
      <c r="I202" s="115"/>
      <c r="J202" s="80"/>
      <c r="K202" s="2"/>
      <c r="L202" s="81"/>
    </row>
    <row r="203" spans="1:12" s="78" customFormat="1" ht="18.75" hidden="1">
      <c r="A203" s="172"/>
      <c r="B203" s="60">
        <v>80103</v>
      </c>
      <c r="C203" s="78" t="s">
        <v>76</v>
      </c>
      <c r="D203" s="79">
        <v>717380</v>
      </c>
      <c r="E203" s="82">
        <f>E205+E207+E204+E206</f>
        <v>0</v>
      </c>
      <c r="F203" s="82">
        <f>F204+F205+F207</f>
        <v>0</v>
      </c>
      <c r="G203" s="80"/>
      <c r="H203" s="80"/>
      <c r="I203" s="115"/>
      <c r="J203" s="80"/>
      <c r="K203" s="2"/>
      <c r="L203" s="81"/>
    </row>
    <row r="204" spans="1:12" s="78" customFormat="1" ht="34.5" customHeight="1" hidden="1">
      <c r="A204" s="172"/>
      <c r="B204" s="60"/>
      <c r="C204" s="62" t="s">
        <v>19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35.25" customHeight="1" hidden="1">
      <c r="A205" s="172"/>
      <c r="B205" s="60"/>
      <c r="C205" s="62" t="s">
        <v>20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20.25" customHeight="1" hidden="1">
      <c r="A206" s="172"/>
      <c r="B206" s="60"/>
      <c r="C206" s="62" t="s">
        <v>26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35.25" customHeight="1" hidden="1">
      <c r="A207" s="172"/>
      <c r="B207" s="60"/>
      <c r="C207" s="62" t="s">
        <v>22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21" customHeight="1">
      <c r="A208" s="172"/>
      <c r="B208" s="60">
        <v>80104</v>
      </c>
      <c r="C208" s="78" t="s">
        <v>77</v>
      </c>
      <c r="D208" s="79">
        <v>901950</v>
      </c>
      <c r="E208" s="82">
        <f>E213+E214+E211+E212+E209+E210</f>
        <v>31100</v>
      </c>
      <c r="F208" s="82">
        <f>F211+F212+F213+F214+F210</f>
        <v>15000</v>
      </c>
      <c r="G208" s="80"/>
      <c r="H208" s="80"/>
      <c r="I208" s="115"/>
      <c r="J208" s="80"/>
      <c r="K208" s="2"/>
      <c r="L208" s="81"/>
    </row>
    <row r="209" spans="1:12" s="78" customFormat="1" ht="37.5" customHeight="1" hidden="1">
      <c r="A209" s="172"/>
      <c r="B209" s="60"/>
      <c r="C209" s="62" t="s">
        <v>22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37.5" customHeight="1">
      <c r="A210" s="172"/>
      <c r="B210" s="60"/>
      <c r="C210" s="62" t="s">
        <v>20</v>
      </c>
      <c r="D210" s="79"/>
      <c r="E210" s="82">
        <v>16100</v>
      </c>
      <c r="F210" s="82"/>
      <c r="G210" s="80"/>
      <c r="H210" s="80"/>
      <c r="I210" s="115"/>
      <c r="J210" s="80"/>
      <c r="K210" s="2"/>
      <c r="L210" s="81"/>
    </row>
    <row r="211" spans="1:12" s="78" customFormat="1" ht="37.5" customHeight="1">
      <c r="A211" s="172"/>
      <c r="B211" s="60"/>
      <c r="C211" s="161" t="s">
        <v>19</v>
      </c>
      <c r="D211" s="79"/>
      <c r="E211" s="82"/>
      <c r="F211" s="82">
        <v>15000</v>
      </c>
      <c r="G211" s="80"/>
      <c r="H211" s="80"/>
      <c r="I211" s="115"/>
      <c r="J211" s="80"/>
      <c r="K211" s="2"/>
      <c r="L211" s="81"/>
    </row>
    <row r="212" spans="1:12" s="78" customFormat="1" ht="35.25" customHeight="1" hidden="1">
      <c r="A212" s="172"/>
      <c r="B212" s="60"/>
      <c r="C212" s="62" t="s">
        <v>20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36.75" customHeight="1" hidden="1">
      <c r="A213" s="172"/>
      <c r="B213" s="60"/>
      <c r="C213" s="62" t="s">
        <v>22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18.75">
      <c r="A214" s="172"/>
      <c r="B214" s="60"/>
      <c r="C214" s="62" t="s">
        <v>161</v>
      </c>
      <c r="D214" s="79"/>
      <c r="E214" s="82">
        <v>15000</v>
      </c>
      <c r="F214" s="82"/>
      <c r="G214" s="80"/>
      <c r="H214" s="80"/>
      <c r="I214" s="115"/>
      <c r="J214" s="80"/>
      <c r="K214" s="2"/>
      <c r="L214" s="81"/>
    </row>
    <row r="215" spans="1:12" s="78" customFormat="1" ht="18.75">
      <c r="A215" s="172"/>
      <c r="B215" s="60"/>
      <c r="C215" s="62" t="s">
        <v>165</v>
      </c>
      <c r="D215" s="79"/>
      <c r="E215" s="82">
        <v>15000</v>
      </c>
      <c r="F215" s="82"/>
      <c r="G215" s="80"/>
      <c r="H215" s="80"/>
      <c r="I215" s="115"/>
      <c r="J215" s="80"/>
      <c r="K215" s="2"/>
      <c r="L215" s="81"/>
    </row>
    <row r="216" spans="1:12" s="78" customFormat="1" ht="18.75" hidden="1">
      <c r="A216" s="172"/>
      <c r="B216" s="60">
        <v>80110</v>
      </c>
      <c r="C216" s="78" t="s">
        <v>78</v>
      </c>
      <c r="D216" s="79">
        <v>3423190</v>
      </c>
      <c r="E216" s="82">
        <f>E217++E218+E220+E221+E219</f>
        <v>0</v>
      </c>
      <c r="F216" s="82">
        <f>F217+F218+F220+F221</f>
        <v>0</v>
      </c>
      <c r="G216" s="80"/>
      <c r="H216" s="80"/>
      <c r="I216" s="115"/>
      <c r="J216" s="80"/>
      <c r="K216" s="2"/>
      <c r="L216" s="81"/>
    </row>
    <row r="217" spans="1:12" s="78" customFormat="1" ht="37.5" customHeight="1" hidden="1">
      <c r="A217" s="172"/>
      <c r="B217" s="60"/>
      <c r="C217" s="62" t="s">
        <v>19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5.25" customHeight="1" hidden="1">
      <c r="A218" s="172"/>
      <c r="B218" s="60"/>
      <c r="C218" s="62" t="s">
        <v>22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35.25" customHeight="1" hidden="1">
      <c r="A219" s="172"/>
      <c r="B219" s="60"/>
      <c r="C219" s="62" t="s">
        <v>22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40.5" customHeight="1" hidden="1">
      <c r="A220" s="172"/>
      <c r="B220" s="60"/>
      <c r="C220" s="62" t="s">
        <v>46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38.25" customHeight="1" hidden="1">
      <c r="A221" s="172"/>
      <c r="B221" s="60"/>
      <c r="C221" s="161" t="s">
        <v>19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20.25" customHeight="1" hidden="1">
      <c r="A222" s="172"/>
      <c r="B222" s="60"/>
      <c r="C222" s="62" t="s">
        <v>161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20.25" customHeight="1" hidden="1">
      <c r="A223" s="172"/>
      <c r="B223" s="60"/>
      <c r="C223" s="62" t="s">
        <v>165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18.75" customHeight="1" hidden="1">
      <c r="A224" s="172"/>
      <c r="B224" s="60">
        <v>80113</v>
      </c>
      <c r="C224" s="78" t="s">
        <v>79</v>
      </c>
      <c r="D224" s="79">
        <v>181200</v>
      </c>
      <c r="E224" s="82">
        <f>E226+E225</f>
        <v>0</v>
      </c>
      <c r="F224" s="82">
        <f>F225</f>
        <v>0</v>
      </c>
      <c r="G224" s="80"/>
      <c r="H224" s="80"/>
      <c r="I224" s="115"/>
      <c r="J224" s="80"/>
      <c r="K224" s="2"/>
      <c r="L224" s="81"/>
    </row>
    <row r="225" spans="1:12" s="78" customFormat="1" ht="33.75" customHeight="1" hidden="1">
      <c r="A225" s="172"/>
      <c r="B225" s="60"/>
      <c r="C225" s="62" t="s">
        <v>19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33.75" customHeight="1" hidden="1">
      <c r="A226" s="172"/>
      <c r="B226" s="60"/>
      <c r="C226" s="62" t="s">
        <v>20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19.5" customHeight="1" hidden="1">
      <c r="A227" s="172"/>
      <c r="B227" s="60">
        <v>80146</v>
      </c>
      <c r="C227" s="62" t="s">
        <v>149</v>
      </c>
      <c r="D227" s="79"/>
      <c r="E227" s="82">
        <f>E228</f>
        <v>0</v>
      </c>
      <c r="F227" s="82"/>
      <c r="G227" s="80"/>
      <c r="H227" s="80"/>
      <c r="I227" s="115"/>
      <c r="J227" s="80"/>
      <c r="K227" s="2"/>
      <c r="L227" s="81"/>
    </row>
    <row r="228" spans="1:12" s="78" customFormat="1" ht="33.75" customHeight="1" hidden="1">
      <c r="A228" s="172"/>
      <c r="B228" s="60"/>
      <c r="C228" s="62" t="s">
        <v>46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18.75" hidden="1">
      <c r="A229" s="172"/>
      <c r="B229" s="60">
        <v>80148</v>
      </c>
      <c r="C229" s="78" t="s">
        <v>80</v>
      </c>
      <c r="D229" s="79">
        <v>293180</v>
      </c>
      <c r="E229" s="82">
        <f>E230+E231+E232</f>
        <v>0</v>
      </c>
      <c r="F229" s="82">
        <f>F230+F231</f>
        <v>0</v>
      </c>
      <c r="G229" s="80"/>
      <c r="H229" s="80"/>
      <c r="I229" s="115"/>
      <c r="J229" s="80"/>
      <c r="K229" s="2"/>
      <c r="L229" s="81"/>
    </row>
    <row r="230" spans="1:12" s="78" customFormat="1" ht="34.5" customHeight="1" hidden="1">
      <c r="A230" s="172"/>
      <c r="B230" s="60"/>
      <c r="C230" s="62" t="s">
        <v>19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6" customHeight="1" hidden="1">
      <c r="A231" s="172"/>
      <c r="B231" s="60"/>
      <c r="C231" s="62" t="s">
        <v>20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36" customHeight="1" hidden="1">
      <c r="A232" s="172"/>
      <c r="B232" s="60"/>
      <c r="C232" s="62" t="s">
        <v>22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113.25" customHeight="1" hidden="1">
      <c r="A233" s="172"/>
      <c r="B233" s="60">
        <v>80150</v>
      </c>
      <c r="C233" s="124" t="s">
        <v>144</v>
      </c>
      <c r="D233" s="79"/>
      <c r="E233" s="82">
        <f>E234</f>
        <v>0</v>
      </c>
      <c r="F233" s="82">
        <f>F235+F234</f>
        <v>0</v>
      </c>
      <c r="G233" s="80"/>
      <c r="H233" s="80"/>
      <c r="I233" s="115"/>
      <c r="J233" s="80"/>
      <c r="K233" s="2"/>
      <c r="L233" s="81"/>
    </row>
    <row r="234" spans="1:12" s="78" customFormat="1" ht="36" customHeight="1" hidden="1">
      <c r="A234" s="172"/>
      <c r="B234" s="60"/>
      <c r="C234" s="62" t="s">
        <v>19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56.25" customHeight="1" hidden="1">
      <c r="A235" s="172"/>
      <c r="B235" s="60"/>
      <c r="C235" s="62" t="s">
        <v>39</v>
      </c>
      <c r="D235" s="79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18.75">
      <c r="A236" s="172"/>
      <c r="B236" s="60">
        <v>80195</v>
      </c>
      <c r="C236" s="83" t="s">
        <v>37</v>
      </c>
      <c r="D236" s="79">
        <v>115300</v>
      </c>
      <c r="E236" s="82">
        <f>E237+E238+E240+E239</f>
        <v>30000</v>
      </c>
      <c r="F236" s="82">
        <f>F237+F238+F239+F240</f>
        <v>0</v>
      </c>
      <c r="G236" s="80"/>
      <c r="H236" s="80"/>
      <c r="I236" s="115"/>
      <c r="J236" s="80"/>
      <c r="K236" s="2"/>
      <c r="L236" s="81"/>
    </row>
    <row r="237" spans="1:12" s="78" customFormat="1" ht="33" customHeight="1" hidden="1">
      <c r="A237" s="172"/>
      <c r="B237" s="110"/>
      <c r="C237" s="62" t="s">
        <v>81</v>
      </c>
      <c r="D237" s="112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35.25" customHeight="1" hidden="1">
      <c r="A238" s="172"/>
      <c r="B238" s="110"/>
      <c r="C238" s="62" t="s">
        <v>82</v>
      </c>
      <c r="D238" s="112"/>
      <c r="E238" s="82"/>
      <c r="F238" s="82"/>
      <c r="G238" s="80"/>
      <c r="H238" s="80"/>
      <c r="I238" s="115"/>
      <c r="J238" s="80"/>
      <c r="K238" s="2"/>
      <c r="L238" s="81"/>
    </row>
    <row r="239" spans="1:12" s="78" customFormat="1" ht="35.25" customHeight="1">
      <c r="A239" s="172"/>
      <c r="B239" s="110"/>
      <c r="C239" s="62" t="s">
        <v>46</v>
      </c>
      <c r="D239" s="112"/>
      <c r="E239" s="82">
        <v>30000</v>
      </c>
      <c r="F239" s="82"/>
      <c r="G239" s="80"/>
      <c r="H239" s="80"/>
      <c r="I239" s="115"/>
      <c r="J239" s="80"/>
      <c r="K239" s="2"/>
      <c r="L239" s="81"/>
    </row>
    <row r="240" spans="1:12" s="78" customFormat="1" ht="35.25" customHeight="1" hidden="1">
      <c r="A240" s="172"/>
      <c r="B240" s="110"/>
      <c r="C240" s="62" t="s">
        <v>19</v>
      </c>
      <c r="D240" s="112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18.75" hidden="1">
      <c r="A241" s="172"/>
      <c r="B241" s="60">
        <v>80114</v>
      </c>
      <c r="C241" s="78" t="s">
        <v>83</v>
      </c>
      <c r="D241" s="79">
        <v>264050</v>
      </c>
      <c r="E241" s="82">
        <f>E242+E243</f>
        <v>0</v>
      </c>
      <c r="F241" s="82">
        <f>F242+F243+F244</f>
        <v>0</v>
      </c>
      <c r="G241" s="80"/>
      <c r="H241" s="80"/>
      <c r="I241" s="115"/>
      <c r="J241" s="80"/>
      <c r="K241" s="2"/>
      <c r="L241" s="81"/>
    </row>
    <row r="242" spans="1:12" s="78" customFormat="1" ht="36.75" customHeight="1" hidden="1">
      <c r="A242" s="172"/>
      <c r="B242" s="60"/>
      <c r="C242" s="62" t="s">
        <v>46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1:12" s="78" customFormat="1" ht="38.25" customHeight="1" hidden="1">
      <c r="A243" s="172"/>
      <c r="B243" s="60"/>
      <c r="C243" s="62" t="s">
        <v>22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1:12" s="78" customFormat="1" ht="18" customHeight="1" hidden="1">
      <c r="A244" s="172"/>
      <c r="B244" s="60"/>
      <c r="C244" s="62" t="s">
        <v>26</v>
      </c>
      <c r="D244" s="79"/>
      <c r="E244" s="82"/>
      <c r="F244" s="82"/>
      <c r="G244" s="80"/>
      <c r="H244" s="80"/>
      <c r="I244" s="115"/>
      <c r="J244" s="80"/>
      <c r="K244" s="2"/>
      <c r="L244" s="81"/>
    </row>
    <row r="245" spans="1:12" s="78" customFormat="1" ht="93.75" hidden="1">
      <c r="A245" s="172"/>
      <c r="B245" s="60">
        <v>80149</v>
      </c>
      <c r="C245" s="124" t="s">
        <v>133</v>
      </c>
      <c r="D245" s="79">
        <v>13450</v>
      </c>
      <c r="E245" s="82">
        <f>E246+E247+E248</f>
        <v>0</v>
      </c>
      <c r="F245" s="82">
        <f>F246+F248+F247</f>
        <v>0</v>
      </c>
      <c r="G245" s="80"/>
      <c r="H245" s="80"/>
      <c r="I245" s="115"/>
      <c r="J245" s="80"/>
      <c r="K245" s="2"/>
      <c r="L245" s="81"/>
    </row>
    <row r="246" spans="1:12" s="78" customFormat="1" ht="37.5" hidden="1">
      <c r="A246" s="172"/>
      <c r="B246" s="60"/>
      <c r="C246" s="62" t="s">
        <v>22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37.5" hidden="1">
      <c r="A247" s="172"/>
      <c r="B247" s="134"/>
      <c r="C247" s="62" t="s">
        <v>20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37.5" hidden="1">
      <c r="A248" s="172"/>
      <c r="B248" s="99"/>
      <c r="C248" s="62" t="s">
        <v>19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58.5" customHeight="1" hidden="1">
      <c r="A249" s="172"/>
      <c r="B249" s="60">
        <v>80150</v>
      </c>
      <c r="C249" s="124" t="s">
        <v>157</v>
      </c>
      <c r="D249" s="79"/>
      <c r="E249" s="82">
        <f>E250+E252+E253</f>
        <v>0</v>
      </c>
      <c r="F249" s="82">
        <f>F253+F252+F251+F250</f>
        <v>0</v>
      </c>
      <c r="G249" s="56"/>
      <c r="H249" s="80"/>
      <c r="I249" s="115"/>
      <c r="J249" s="80"/>
      <c r="K249" s="2"/>
      <c r="L249" s="81"/>
    </row>
    <row r="250" spans="1:12" s="78" customFormat="1" ht="37.5" customHeight="1" hidden="1">
      <c r="A250" s="172"/>
      <c r="B250" s="60"/>
      <c r="C250" s="62" t="s">
        <v>22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56.25" customHeight="1" hidden="1">
      <c r="A251" s="172"/>
      <c r="B251" s="60"/>
      <c r="C251" s="62" t="s">
        <v>39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78" customFormat="1" ht="37.5" customHeight="1" hidden="1">
      <c r="A252" s="172"/>
      <c r="B252" s="60"/>
      <c r="C252" s="62" t="s">
        <v>20</v>
      </c>
      <c r="D252" s="79"/>
      <c r="E252" s="82"/>
      <c r="F252" s="82"/>
      <c r="G252" s="56"/>
      <c r="H252" s="80"/>
      <c r="I252" s="115"/>
      <c r="J252" s="80"/>
      <c r="K252" s="2"/>
      <c r="L252" s="81"/>
    </row>
    <row r="253" spans="1:12" s="78" customFormat="1" ht="37.5" hidden="1">
      <c r="A253" s="172"/>
      <c r="B253" s="60"/>
      <c r="C253" s="62" t="s">
        <v>19</v>
      </c>
      <c r="D253" s="79"/>
      <c r="E253" s="82"/>
      <c r="F253" s="82"/>
      <c r="G253" s="56"/>
      <c r="H253" s="80"/>
      <c r="I253" s="115"/>
      <c r="J253" s="80"/>
      <c r="K253" s="2"/>
      <c r="L253" s="81"/>
    </row>
    <row r="254" spans="1:12" s="78" customFormat="1" ht="93.75" hidden="1">
      <c r="A254" s="172"/>
      <c r="B254" s="60">
        <v>80152</v>
      </c>
      <c r="C254" s="62" t="s">
        <v>156</v>
      </c>
      <c r="D254" s="79"/>
      <c r="E254" s="82">
        <f>E257+E258+E256</f>
        <v>0</v>
      </c>
      <c r="F254" s="82">
        <f>F255+F256+F258</f>
        <v>0</v>
      </c>
      <c r="G254" s="56"/>
      <c r="H254" s="80"/>
      <c r="I254" s="115"/>
      <c r="J254" s="80"/>
      <c r="K254" s="2"/>
      <c r="L254" s="81"/>
    </row>
    <row r="255" spans="1:12" s="78" customFormat="1" ht="37.5" hidden="1">
      <c r="A255" s="172"/>
      <c r="B255" s="134"/>
      <c r="C255" s="62" t="s">
        <v>82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78" customFormat="1" ht="37.5" hidden="1">
      <c r="A256" s="172"/>
      <c r="B256" s="168"/>
      <c r="C256" s="62" t="s">
        <v>22</v>
      </c>
      <c r="D256" s="79"/>
      <c r="E256" s="82"/>
      <c r="F256" s="82"/>
      <c r="G256" s="56"/>
      <c r="H256" s="80"/>
      <c r="I256" s="115"/>
      <c r="J256" s="80"/>
      <c r="K256" s="2"/>
      <c r="L256" s="81"/>
    </row>
    <row r="257" spans="1:12" s="78" customFormat="1" ht="37.5" hidden="1">
      <c r="A257" s="172"/>
      <c r="B257" s="168"/>
      <c r="C257" s="62" t="s">
        <v>20</v>
      </c>
      <c r="D257" s="79"/>
      <c r="E257" s="82"/>
      <c r="F257" s="82"/>
      <c r="G257" s="56"/>
      <c r="H257" s="80"/>
      <c r="I257" s="115"/>
      <c r="J257" s="80"/>
      <c r="K257" s="2"/>
      <c r="L257" s="81"/>
    </row>
    <row r="258" spans="1:12" s="78" customFormat="1" ht="37.5" hidden="1">
      <c r="A258" s="104"/>
      <c r="B258" s="99"/>
      <c r="C258" s="62" t="s">
        <v>19</v>
      </c>
      <c r="D258" s="79"/>
      <c r="E258" s="82"/>
      <c r="F258" s="82"/>
      <c r="G258" s="56"/>
      <c r="H258" s="80"/>
      <c r="I258" s="115"/>
      <c r="J258" s="80"/>
      <c r="K258" s="2"/>
      <c r="L258" s="81"/>
    </row>
    <row r="259" spans="1:12" s="92" customFormat="1" ht="18.75">
      <c r="A259" s="27">
        <v>851</v>
      </c>
      <c r="B259" s="74"/>
      <c r="C259" s="19" t="s">
        <v>84</v>
      </c>
      <c r="D259" s="46">
        <f>+D260+D262+D264+D270</f>
        <v>241000</v>
      </c>
      <c r="E259" s="47">
        <f>E260+E264+E262</f>
        <v>25100</v>
      </c>
      <c r="F259" s="47">
        <f>F270+F264+F262</f>
        <v>25100</v>
      </c>
      <c r="G259" s="48"/>
      <c r="H259" s="48"/>
      <c r="I259" s="122"/>
      <c r="J259" s="71"/>
      <c r="K259" s="90"/>
      <c r="L259" s="91"/>
    </row>
    <row r="260" spans="2:12" s="78" customFormat="1" ht="18.75" hidden="1">
      <c r="B260" s="60">
        <v>85149</v>
      </c>
      <c r="C260" s="53" t="s">
        <v>85</v>
      </c>
      <c r="D260" s="79">
        <v>46000</v>
      </c>
      <c r="E260" s="82">
        <f>E261</f>
        <v>0</v>
      </c>
      <c r="F260" s="82"/>
      <c r="G260" s="80"/>
      <c r="H260" s="80"/>
      <c r="I260" s="115"/>
      <c r="J260" s="80"/>
      <c r="K260" s="2"/>
      <c r="L260" s="81"/>
    </row>
    <row r="261" spans="2:12" s="78" customFormat="1" ht="37.5" hidden="1">
      <c r="B261" s="60"/>
      <c r="C261" s="62" t="s">
        <v>20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18.75">
      <c r="B262" s="60">
        <v>85153</v>
      </c>
      <c r="C262" s="53" t="s">
        <v>86</v>
      </c>
      <c r="D262" s="79">
        <v>9000</v>
      </c>
      <c r="E262" s="82">
        <f>E263</f>
        <v>2000</v>
      </c>
      <c r="F262" s="82">
        <f>F263</f>
        <v>0</v>
      </c>
      <c r="G262" s="80"/>
      <c r="H262" s="80"/>
      <c r="I262" s="115"/>
      <c r="J262" s="80"/>
      <c r="K262" s="2"/>
      <c r="L262" s="81"/>
    </row>
    <row r="263" spans="2:12" s="78" customFormat="1" ht="37.5">
      <c r="B263" s="60"/>
      <c r="C263" s="62" t="s">
        <v>20</v>
      </c>
      <c r="D263" s="79"/>
      <c r="E263" s="82">
        <v>2000</v>
      </c>
      <c r="F263" s="82"/>
      <c r="G263" s="80"/>
      <c r="H263" s="80"/>
      <c r="I263" s="115"/>
      <c r="J263" s="80"/>
      <c r="K263" s="2"/>
      <c r="L263" s="81"/>
    </row>
    <row r="264" spans="2:12" s="78" customFormat="1" ht="18.75">
      <c r="B264" s="60">
        <v>85154</v>
      </c>
      <c r="C264" s="53" t="s">
        <v>87</v>
      </c>
      <c r="D264" s="79">
        <v>185000</v>
      </c>
      <c r="E264" s="82">
        <f>E267+E266</f>
        <v>23100</v>
      </c>
      <c r="F264" s="82">
        <f>F266+F265+F267+F268</f>
        <v>25100</v>
      </c>
      <c r="G264" s="80"/>
      <c r="H264" s="80"/>
      <c r="I264" s="115"/>
      <c r="J264" s="80"/>
      <c r="K264" s="2"/>
      <c r="L264" s="81"/>
    </row>
    <row r="265" spans="2:12" s="78" customFormat="1" ht="18.75" hidden="1">
      <c r="B265" s="60"/>
      <c r="C265" s="62" t="s">
        <v>65</v>
      </c>
      <c r="D265" s="79"/>
      <c r="E265" s="82"/>
      <c r="F265" s="82"/>
      <c r="G265" s="80"/>
      <c r="H265" s="80"/>
      <c r="I265" s="115"/>
      <c r="J265" s="80"/>
      <c r="K265" s="2"/>
      <c r="L265" s="81"/>
    </row>
    <row r="266" spans="2:12" s="78" customFormat="1" ht="37.5">
      <c r="B266" s="60"/>
      <c r="C266" s="62" t="s">
        <v>20</v>
      </c>
      <c r="D266" s="79"/>
      <c r="E266" s="82">
        <v>20600</v>
      </c>
      <c r="F266" s="82"/>
      <c r="G266" s="80"/>
      <c r="H266" s="80"/>
      <c r="I266" s="115"/>
      <c r="J266" s="80"/>
      <c r="K266" s="2"/>
      <c r="L266" s="81"/>
    </row>
    <row r="267" spans="2:12" s="78" customFormat="1" ht="37.5">
      <c r="B267" s="60"/>
      <c r="C267" s="62" t="s">
        <v>19</v>
      </c>
      <c r="D267" s="79"/>
      <c r="E267" s="82">
        <v>2500</v>
      </c>
      <c r="F267" s="82"/>
      <c r="G267" s="80"/>
      <c r="H267" s="80"/>
      <c r="I267" s="115"/>
      <c r="J267" s="80"/>
      <c r="K267" s="2"/>
      <c r="L267" s="81"/>
    </row>
    <row r="268" spans="2:12" s="78" customFormat="1" ht="18.75">
      <c r="B268" s="60"/>
      <c r="C268" s="62" t="s">
        <v>161</v>
      </c>
      <c r="D268" s="79"/>
      <c r="E268" s="82"/>
      <c r="F268" s="82">
        <v>25100</v>
      </c>
      <c r="G268" s="80"/>
      <c r="H268" s="80"/>
      <c r="I268" s="115"/>
      <c r="J268" s="80"/>
      <c r="K268" s="2"/>
      <c r="L268" s="81"/>
    </row>
    <row r="269" spans="2:12" s="78" customFormat="1" ht="18.75">
      <c r="B269" s="60"/>
      <c r="C269" s="62" t="s">
        <v>165</v>
      </c>
      <c r="D269" s="79"/>
      <c r="E269" s="82"/>
      <c r="F269" s="82">
        <v>25100</v>
      </c>
      <c r="G269" s="80"/>
      <c r="H269" s="80"/>
      <c r="I269" s="115"/>
      <c r="J269" s="80"/>
      <c r="K269" s="2"/>
      <c r="L269" s="81"/>
    </row>
    <row r="270" spans="2:12" s="78" customFormat="1" ht="18.75" hidden="1">
      <c r="B270" s="60">
        <v>85195</v>
      </c>
      <c r="C270" s="53" t="s">
        <v>37</v>
      </c>
      <c r="D270" s="79">
        <v>1000</v>
      </c>
      <c r="E270" s="82"/>
      <c r="F270" s="82">
        <f>F271+F272</f>
        <v>0</v>
      </c>
      <c r="G270" s="80"/>
      <c r="H270" s="80"/>
      <c r="I270" s="115"/>
      <c r="J270" s="80"/>
      <c r="K270" s="2"/>
      <c r="L270" s="81"/>
    </row>
    <row r="271" spans="2:12" s="78" customFormat="1" ht="54.75" customHeight="1" hidden="1">
      <c r="B271" s="60"/>
      <c r="C271" s="62" t="s">
        <v>38</v>
      </c>
      <c r="D271" s="79"/>
      <c r="E271" s="82"/>
      <c r="F271" s="82"/>
      <c r="G271" s="80"/>
      <c r="H271" s="80"/>
      <c r="I271" s="115"/>
      <c r="J271" s="80"/>
      <c r="K271" s="2"/>
      <c r="L271" s="81"/>
    </row>
    <row r="272" spans="2:12" s="78" customFormat="1" ht="54.75" customHeight="1" hidden="1">
      <c r="B272" s="60"/>
      <c r="C272" s="62" t="s">
        <v>39</v>
      </c>
      <c r="D272" s="79"/>
      <c r="E272" s="82"/>
      <c r="F272" s="82"/>
      <c r="G272" s="80"/>
      <c r="H272" s="80"/>
      <c r="I272" s="115"/>
      <c r="J272" s="80"/>
      <c r="K272" s="2"/>
      <c r="L272" s="81"/>
    </row>
    <row r="273" spans="1:12" s="92" customFormat="1" ht="17.25" customHeight="1">
      <c r="A273" s="27">
        <v>852</v>
      </c>
      <c r="B273" s="74"/>
      <c r="C273" s="19" t="s">
        <v>9</v>
      </c>
      <c r="D273" s="87">
        <f>+D274+D281+D286+D289+D298+D301+D303+D308+D313</f>
        <v>4744953</v>
      </c>
      <c r="E273" s="108">
        <f>E292+E303+E289+E313+E308</f>
        <v>6140</v>
      </c>
      <c r="F273" s="108">
        <f>F274+F276+F281+F286+F289+F303+F317+F295+F298+F313+F292+F308+F278+F311</f>
        <v>9308</v>
      </c>
      <c r="G273" s="88">
        <f>E273-F273</f>
        <v>-3168</v>
      </c>
      <c r="H273" s="88"/>
      <c r="I273" s="114"/>
      <c r="J273" s="88"/>
      <c r="K273" s="90"/>
      <c r="L273" s="91"/>
    </row>
    <row r="274" spans="2:12" s="78" customFormat="1" ht="17.25" customHeight="1" hidden="1">
      <c r="B274" s="60">
        <v>85201</v>
      </c>
      <c r="C274" s="53" t="s">
        <v>129</v>
      </c>
      <c r="D274" s="79">
        <v>25000</v>
      </c>
      <c r="E274" s="82"/>
      <c r="F274" s="82">
        <f>F275</f>
        <v>0</v>
      </c>
      <c r="G274" s="80"/>
      <c r="H274" s="80"/>
      <c r="I274" s="115"/>
      <c r="J274" s="80"/>
      <c r="K274" s="2"/>
      <c r="L274" s="81"/>
    </row>
    <row r="275" spans="2:12" s="78" customFormat="1" ht="36" customHeight="1" hidden="1">
      <c r="B275" s="60"/>
      <c r="C275" s="62" t="s">
        <v>46</v>
      </c>
      <c r="D275" s="79"/>
      <c r="E275" s="82"/>
      <c r="F275" s="82"/>
      <c r="G275" s="123">
        <v>2320</v>
      </c>
      <c r="H275" s="80"/>
      <c r="I275" s="115"/>
      <c r="J275" s="80"/>
      <c r="K275" s="2"/>
      <c r="L275" s="81"/>
    </row>
    <row r="276" spans="2:12" s="78" customFormat="1" ht="20.25" customHeight="1" hidden="1">
      <c r="B276" s="60">
        <v>85204</v>
      </c>
      <c r="C276" s="62" t="s">
        <v>130</v>
      </c>
      <c r="D276" s="79"/>
      <c r="E276" s="82"/>
      <c r="F276" s="82">
        <f>F277</f>
        <v>0</v>
      </c>
      <c r="G276" s="123"/>
      <c r="H276" s="80"/>
      <c r="I276" s="115"/>
      <c r="J276" s="80"/>
      <c r="K276" s="2"/>
      <c r="L276" s="81"/>
    </row>
    <row r="277" spans="2:12" s="78" customFormat="1" ht="36" customHeight="1" hidden="1">
      <c r="B277" s="60"/>
      <c r="C277" s="62" t="s">
        <v>46</v>
      </c>
      <c r="D277" s="79"/>
      <c r="E277" s="82"/>
      <c r="F277" s="82"/>
      <c r="G277" s="123"/>
      <c r="H277" s="80"/>
      <c r="I277" s="115"/>
      <c r="J277" s="80"/>
      <c r="K277" s="2"/>
      <c r="L277" s="81"/>
    </row>
    <row r="278" spans="2:12" s="78" customFormat="1" ht="36" customHeight="1" hidden="1">
      <c r="B278" s="60">
        <v>85205</v>
      </c>
      <c r="C278" s="62" t="s">
        <v>148</v>
      </c>
      <c r="D278" s="79"/>
      <c r="E278" s="82">
        <f>E279</f>
        <v>0</v>
      </c>
      <c r="F278" s="82">
        <f>F280</f>
        <v>0</v>
      </c>
      <c r="G278" s="123"/>
      <c r="H278" s="80"/>
      <c r="I278" s="115"/>
      <c r="J278" s="80"/>
      <c r="K278" s="2"/>
      <c r="L278" s="81"/>
    </row>
    <row r="279" spans="2:12" s="78" customFormat="1" ht="36" customHeight="1" hidden="1">
      <c r="B279" s="60"/>
      <c r="C279" s="62" t="s">
        <v>22</v>
      </c>
      <c r="D279" s="79"/>
      <c r="E279" s="82"/>
      <c r="F279" s="82"/>
      <c r="G279" s="123"/>
      <c r="H279" s="80"/>
      <c r="I279" s="115"/>
      <c r="J279" s="80"/>
      <c r="K279" s="2"/>
      <c r="L279" s="81"/>
    </row>
    <row r="280" spans="2:12" s="78" customFormat="1" ht="36" customHeight="1" hidden="1">
      <c r="B280" s="60"/>
      <c r="C280" s="62" t="s">
        <v>46</v>
      </c>
      <c r="D280" s="79"/>
      <c r="E280" s="82"/>
      <c r="F280" s="82"/>
      <c r="G280" s="123"/>
      <c r="H280" s="80"/>
      <c r="I280" s="115"/>
      <c r="J280" s="80"/>
      <c r="K280" s="2"/>
      <c r="L280" s="81"/>
    </row>
    <row r="281" spans="2:12" s="78" customFormat="1" ht="35.25" customHeight="1" hidden="1">
      <c r="B281" s="60">
        <v>85212</v>
      </c>
      <c r="C281" s="124" t="s">
        <v>88</v>
      </c>
      <c r="D281" s="79">
        <v>2867662</v>
      </c>
      <c r="E281" s="82">
        <f>E284+E285+E282</f>
        <v>0</v>
      </c>
      <c r="F281" s="82">
        <f>F282+F283+F285</f>
        <v>0</v>
      </c>
      <c r="G281" s="80"/>
      <c r="H281" s="80"/>
      <c r="I281" s="115"/>
      <c r="J281" s="80"/>
      <c r="K281" s="2"/>
      <c r="L281" s="81"/>
    </row>
    <row r="282" spans="2:12" s="78" customFormat="1" ht="34.5" customHeight="1" hidden="1">
      <c r="B282" s="60"/>
      <c r="C282" s="62" t="s">
        <v>89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2:12" s="78" customFormat="1" ht="54" customHeight="1" hidden="1">
      <c r="B283" s="60"/>
      <c r="C283" s="144" t="s">
        <v>128</v>
      </c>
      <c r="D283" s="79"/>
      <c r="E283" s="82"/>
      <c r="F283" s="82"/>
      <c r="G283" s="80"/>
      <c r="H283" s="80"/>
      <c r="I283" s="115"/>
      <c r="J283" s="80"/>
      <c r="K283" s="2"/>
      <c r="L283" s="81"/>
    </row>
    <row r="284" spans="2:12" s="78" customFormat="1" ht="17.25" customHeight="1" hidden="1">
      <c r="B284" s="60"/>
      <c r="C284" s="62" t="s">
        <v>21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2:12" s="78" customFormat="1" ht="18.75" customHeight="1" hidden="1">
      <c r="B285" s="60"/>
      <c r="C285" s="62" t="s">
        <v>122</v>
      </c>
      <c r="D285" s="79"/>
      <c r="E285" s="82"/>
      <c r="F285" s="82"/>
      <c r="G285" s="80"/>
      <c r="H285" s="80"/>
      <c r="I285" s="115"/>
      <c r="J285" s="80"/>
      <c r="K285" s="2"/>
      <c r="L285" s="81"/>
    </row>
    <row r="286" spans="2:12" s="78" customFormat="1" ht="35.25" customHeight="1" hidden="1">
      <c r="B286" s="60">
        <v>85213</v>
      </c>
      <c r="C286" s="124" t="s">
        <v>90</v>
      </c>
      <c r="D286" s="79">
        <v>36980</v>
      </c>
      <c r="E286" s="82"/>
      <c r="F286" s="82">
        <f>F288+F287</f>
        <v>0</v>
      </c>
      <c r="G286" s="80"/>
      <c r="H286" s="80"/>
      <c r="I286" s="115"/>
      <c r="J286" s="80"/>
      <c r="K286" s="2"/>
      <c r="L286" s="81"/>
    </row>
    <row r="287" spans="2:12" s="78" customFormat="1" ht="51.75" customHeight="1" hidden="1">
      <c r="B287" s="60"/>
      <c r="C287" s="62" t="s">
        <v>39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2:12" s="78" customFormat="1" ht="34.5" customHeight="1" hidden="1">
      <c r="B288" s="60"/>
      <c r="C288" s="62" t="s">
        <v>46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36.75" customHeight="1" hidden="1">
      <c r="A289" s="83"/>
      <c r="B289" s="60">
        <v>85214</v>
      </c>
      <c r="C289" s="124" t="s">
        <v>91</v>
      </c>
      <c r="D289" s="79">
        <v>693601</v>
      </c>
      <c r="E289" s="82">
        <f>E290+E291</f>
        <v>0</v>
      </c>
      <c r="F289" s="82">
        <f>F290+F291</f>
        <v>0</v>
      </c>
      <c r="G289" s="80"/>
      <c r="H289" s="80"/>
      <c r="I289" s="115"/>
      <c r="J289" s="80"/>
      <c r="K289" s="2"/>
      <c r="L289" s="81"/>
    </row>
    <row r="290" spans="1:12" s="78" customFormat="1" ht="35.25" customHeight="1" hidden="1">
      <c r="A290" s="172"/>
      <c r="B290" s="60"/>
      <c r="C290" s="62" t="s">
        <v>93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35.25" customHeight="1" hidden="1">
      <c r="A291" s="172"/>
      <c r="B291" s="60"/>
      <c r="C291" s="62" t="s">
        <v>20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1:12" s="78" customFormat="1" ht="20.25" customHeight="1" hidden="1">
      <c r="A292" s="172"/>
      <c r="B292" s="60">
        <v>85215</v>
      </c>
      <c r="C292" s="62" t="s">
        <v>114</v>
      </c>
      <c r="D292" s="79"/>
      <c r="E292" s="82">
        <f>E293+E294</f>
        <v>0</v>
      </c>
      <c r="F292" s="82">
        <f>F294+F293</f>
        <v>0</v>
      </c>
      <c r="G292" s="80"/>
      <c r="H292" s="80"/>
      <c r="I292" s="115"/>
      <c r="J292" s="80"/>
      <c r="K292" s="2"/>
      <c r="L292" s="81"/>
    </row>
    <row r="293" spans="1:12" s="78" customFormat="1" ht="54.75" customHeight="1" hidden="1">
      <c r="A293" s="172"/>
      <c r="B293" s="60"/>
      <c r="C293" s="62" t="s">
        <v>39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36.75" customHeight="1" hidden="1">
      <c r="A294" s="172"/>
      <c r="B294" s="60"/>
      <c r="C294" s="62" t="s">
        <v>89</v>
      </c>
      <c r="D294" s="79"/>
      <c r="E294" s="82"/>
      <c r="F294" s="82"/>
      <c r="G294" s="80"/>
      <c r="H294" s="80"/>
      <c r="I294" s="115"/>
      <c r="J294" s="80"/>
      <c r="K294" s="2"/>
      <c r="L294" s="81"/>
    </row>
    <row r="295" spans="1:12" s="78" customFormat="1" ht="17.25" customHeight="1" hidden="1">
      <c r="A295" s="172"/>
      <c r="B295" s="60">
        <v>85215</v>
      </c>
      <c r="C295" s="62" t="s">
        <v>114</v>
      </c>
      <c r="D295" s="79"/>
      <c r="E295" s="82">
        <f>E296+E297</f>
        <v>0</v>
      </c>
      <c r="F295" s="82">
        <f>F296+F297</f>
        <v>0</v>
      </c>
      <c r="G295" s="80"/>
      <c r="H295" s="80"/>
      <c r="I295" s="115"/>
      <c r="J295" s="80"/>
      <c r="K295" s="2"/>
      <c r="L295" s="81"/>
    </row>
    <row r="296" spans="1:12" s="78" customFormat="1" ht="34.5" customHeight="1" hidden="1">
      <c r="A296" s="172"/>
      <c r="B296" s="60"/>
      <c r="C296" s="62" t="s">
        <v>89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53.25" customHeight="1" hidden="1">
      <c r="A297" s="172"/>
      <c r="B297" s="60"/>
      <c r="C297" s="144" t="s">
        <v>39</v>
      </c>
      <c r="D297" s="79"/>
      <c r="E297" s="82"/>
      <c r="F297" s="82"/>
      <c r="G297" s="80"/>
      <c r="H297" s="80"/>
      <c r="I297" s="115"/>
      <c r="J297" s="80"/>
      <c r="K297" s="2"/>
      <c r="L297" s="81"/>
    </row>
    <row r="298" spans="1:12" s="78" customFormat="1" ht="17.25" customHeight="1" hidden="1">
      <c r="A298" s="172"/>
      <c r="B298" s="60">
        <v>85216</v>
      </c>
      <c r="C298" s="53" t="s">
        <v>92</v>
      </c>
      <c r="D298" s="79">
        <v>20000</v>
      </c>
      <c r="E298" s="82">
        <f>E299+E300</f>
        <v>0</v>
      </c>
      <c r="F298" s="82">
        <f>F299+F300</f>
        <v>0</v>
      </c>
      <c r="G298" s="80"/>
      <c r="H298" s="80"/>
      <c r="I298" s="115"/>
      <c r="J298" s="80"/>
      <c r="K298" s="2"/>
      <c r="L298" s="81"/>
    </row>
    <row r="299" spans="1:12" s="78" customFormat="1" ht="36" customHeight="1" hidden="1">
      <c r="A299" s="172"/>
      <c r="B299" s="60"/>
      <c r="C299" s="62" t="s">
        <v>93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17.25" customHeight="1" hidden="1">
      <c r="A300" s="172"/>
      <c r="B300" s="60"/>
      <c r="C300" s="62" t="s">
        <v>19</v>
      </c>
      <c r="D300" s="79"/>
      <c r="E300" s="82"/>
      <c r="F300" s="82"/>
      <c r="G300" s="80"/>
      <c r="H300" s="80"/>
      <c r="I300" s="115"/>
      <c r="J300" s="80"/>
      <c r="K300" s="2"/>
      <c r="L300" s="81"/>
    </row>
    <row r="301" spans="1:12" s="78" customFormat="1" ht="17.25" customHeight="1" hidden="1">
      <c r="A301" s="172"/>
      <c r="B301" s="60">
        <v>85206</v>
      </c>
      <c r="C301" s="53" t="s">
        <v>112</v>
      </c>
      <c r="D301" s="79"/>
      <c r="E301" s="82">
        <f>E302</f>
        <v>0</v>
      </c>
      <c r="F301" s="82">
        <f>F302</f>
        <v>0</v>
      </c>
      <c r="G301" s="80"/>
      <c r="H301" s="80"/>
      <c r="I301" s="115"/>
      <c r="J301" s="80"/>
      <c r="K301" s="2"/>
      <c r="L301" s="81"/>
    </row>
    <row r="302" spans="1:12" s="78" customFormat="1" ht="17.25" customHeight="1" hidden="1">
      <c r="A302" s="172"/>
      <c r="B302" s="60"/>
      <c r="C302" s="144" t="s">
        <v>58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78" customFormat="1" ht="17.25" customHeight="1">
      <c r="A303" s="172"/>
      <c r="B303" s="60">
        <v>85219</v>
      </c>
      <c r="C303" s="53" t="s">
        <v>94</v>
      </c>
      <c r="D303" s="79">
        <v>779532</v>
      </c>
      <c r="E303" s="82">
        <f>E304+E305+E306+E307</f>
        <v>0</v>
      </c>
      <c r="F303" s="82">
        <f>F304+F305+F306+F307</f>
        <v>3168</v>
      </c>
      <c r="G303" s="80"/>
      <c r="H303" s="80"/>
      <c r="I303" s="115"/>
      <c r="J303" s="80"/>
      <c r="K303" s="2"/>
      <c r="L303" s="81"/>
    </row>
    <row r="304" spans="1:12" s="78" customFormat="1" ht="38.25" customHeight="1" hidden="1">
      <c r="A304" s="172"/>
      <c r="B304" s="60"/>
      <c r="C304" s="62" t="s">
        <v>19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1:12" s="78" customFormat="1" ht="38.25" customHeight="1">
      <c r="A305" s="172"/>
      <c r="B305" s="60"/>
      <c r="C305" s="62" t="s">
        <v>89</v>
      </c>
      <c r="D305" s="79"/>
      <c r="E305" s="82"/>
      <c r="F305" s="82">
        <v>3121</v>
      </c>
      <c r="G305" s="80"/>
      <c r="H305" s="80"/>
      <c r="I305" s="115"/>
      <c r="J305" s="80"/>
      <c r="K305" s="2"/>
      <c r="L305" s="81"/>
    </row>
    <row r="306" spans="1:12" s="78" customFormat="1" ht="54" customHeight="1">
      <c r="A306" s="172"/>
      <c r="B306" s="60"/>
      <c r="C306" s="62" t="s">
        <v>39</v>
      </c>
      <c r="D306" s="79"/>
      <c r="E306" s="82"/>
      <c r="F306" s="82">
        <v>47</v>
      </c>
      <c r="G306" s="80"/>
      <c r="H306" s="80"/>
      <c r="I306" s="115"/>
      <c r="J306" s="80"/>
      <c r="K306" s="2"/>
      <c r="L306" s="81"/>
    </row>
    <row r="307" spans="1:12" s="78" customFormat="1" ht="36.75" customHeight="1" hidden="1">
      <c r="A307" s="172"/>
      <c r="B307" s="60"/>
      <c r="C307" s="62" t="s">
        <v>93</v>
      </c>
      <c r="D307" s="79"/>
      <c r="E307" s="82"/>
      <c r="F307" s="82"/>
      <c r="G307" s="80"/>
      <c r="H307" s="80"/>
      <c r="I307" s="115"/>
      <c r="J307" s="80"/>
      <c r="K307" s="2"/>
      <c r="L307" s="81"/>
    </row>
    <row r="308" spans="1:12" s="78" customFormat="1" ht="36.75" customHeight="1">
      <c r="A308" s="172"/>
      <c r="B308" s="60">
        <v>85228</v>
      </c>
      <c r="C308" s="124" t="s">
        <v>164</v>
      </c>
      <c r="D308" s="79">
        <v>116010</v>
      </c>
      <c r="E308" s="82">
        <f>E309</f>
        <v>6140</v>
      </c>
      <c r="F308" s="82">
        <f>F309+F310</f>
        <v>6140</v>
      </c>
      <c r="G308" s="80"/>
      <c r="H308" s="80"/>
      <c r="I308" s="115"/>
      <c r="J308" s="80"/>
      <c r="K308" s="2"/>
      <c r="L308" s="81"/>
    </row>
    <row r="309" spans="1:12" s="78" customFormat="1" ht="41.25" customHeight="1">
      <c r="A309" s="172"/>
      <c r="B309" s="60"/>
      <c r="C309" s="62" t="s">
        <v>46</v>
      </c>
      <c r="D309" s="79"/>
      <c r="E309" s="82">
        <v>6140</v>
      </c>
      <c r="F309" s="82"/>
      <c r="G309" s="80"/>
      <c r="H309" s="80"/>
      <c r="I309" s="115"/>
      <c r="J309" s="80"/>
      <c r="K309" s="2"/>
      <c r="L309" s="81"/>
    </row>
    <row r="310" spans="1:12" s="78" customFormat="1" ht="36.75" customHeight="1">
      <c r="A310" s="104"/>
      <c r="B310" s="60"/>
      <c r="C310" s="62" t="s">
        <v>58</v>
      </c>
      <c r="D310" s="79"/>
      <c r="E310" s="82"/>
      <c r="F310" s="82">
        <v>6140</v>
      </c>
      <c r="G310" s="80"/>
      <c r="H310" s="80"/>
      <c r="I310" s="115"/>
      <c r="J310" s="80"/>
      <c r="K310" s="2"/>
      <c r="L310" s="81"/>
    </row>
    <row r="311" spans="2:12" s="78" customFormat="1" ht="17.25" customHeight="1" hidden="1">
      <c r="B311" s="60">
        <v>85278</v>
      </c>
      <c r="C311" s="63" t="s">
        <v>72</v>
      </c>
      <c r="D311" s="79"/>
      <c r="E311" s="82"/>
      <c r="F311" s="82">
        <f>F312</f>
        <v>0</v>
      </c>
      <c r="G311" s="80"/>
      <c r="H311" s="80"/>
      <c r="I311" s="115"/>
      <c r="J311" s="80"/>
      <c r="K311" s="2"/>
      <c r="L311" s="81"/>
    </row>
    <row r="312" spans="2:12" s="78" customFormat="1" ht="38.25" customHeight="1" hidden="1">
      <c r="B312" s="60"/>
      <c r="C312" s="62" t="s">
        <v>89</v>
      </c>
      <c r="D312" s="79"/>
      <c r="E312" s="82"/>
      <c r="F312" s="82"/>
      <c r="G312" s="80"/>
      <c r="H312" s="80"/>
      <c r="I312" s="115"/>
      <c r="J312" s="80"/>
      <c r="K312" s="2"/>
      <c r="L312" s="81"/>
    </row>
    <row r="313" spans="1:12" s="97" customFormat="1" ht="17.25" customHeight="1" hidden="1">
      <c r="A313" s="179"/>
      <c r="B313" s="149">
        <v>85295</v>
      </c>
      <c r="C313" s="150" t="s">
        <v>37</v>
      </c>
      <c r="D313" s="151">
        <v>206168</v>
      </c>
      <c r="E313" s="148">
        <f>E315+E316+E314</f>
        <v>0</v>
      </c>
      <c r="F313" s="148">
        <f>F314+F316+F315+F320</f>
        <v>0</v>
      </c>
      <c r="G313" s="94"/>
      <c r="H313" s="94"/>
      <c r="I313" s="94"/>
      <c r="J313" s="94"/>
      <c r="K313" s="95"/>
      <c r="L313" s="96"/>
    </row>
    <row r="314" spans="1:12" s="97" customFormat="1" ht="39" customHeight="1" hidden="1">
      <c r="A314" s="180"/>
      <c r="B314" s="149"/>
      <c r="C314" s="144" t="s">
        <v>46</v>
      </c>
      <c r="D314" s="151"/>
      <c r="E314" s="148"/>
      <c r="F314" s="148"/>
      <c r="G314" s="94"/>
      <c r="H314" s="94"/>
      <c r="I314" s="94"/>
      <c r="J314" s="94"/>
      <c r="K314" s="95"/>
      <c r="L314" s="96"/>
    </row>
    <row r="315" spans="2:12" s="97" customFormat="1" ht="34.5" customHeight="1" hidden="1">
      <c r="B315" s="68"/>
      <c r="C315" s="62" t="s">
        <v>93</v>
      </c>
      <c r="D315" s="93"/>
      <c r="E315" s="82"/>
      <c r="F315" s="82"/>
      <c r="G315" s="94"/>
      <c r="H315" s="94"/>
      <c r="I315" s="94"/>
      <c r="J315" s="94"/>
      <c r="K315" s="95"/>
      <c r="L315" s="96"/>
    </row>
    <row r="316" spans="2:12" s="97" customFormat="1" ht="33.75" customHeight="1" hidden="1">
      <c r="B316" s="68"/>
      <c r="C316" s="62" t="s">
        <v>60</v>
      </c>
      <c r="D316" s="93"/>
      <c r="E316" s="98"/>
      <c r="F316" s="98"/>
      <c r="G316" s="94"/>
      <c r="H316" s="94"/>
      <c r="I316" s="94"/>
      <c r="J316" s="94"/>
      <c r="K316" s="95"/>
      <c r="L316" s="96"/>
    </row>
    <row r="317" spans="2:12" s="97" customFormat="1" ht="17.25" customHeight="1" hidden="1">
      <c r="B317" s="60">
        <v>85295</v>
      </c>
      <c r="C317" s="62" t="s">
        <v>37</v>
      </c>
      <c r="D317" s="93"/>
      <c r="E317" s="82">
        <f>E318+E319</f>
        <v>0</v>
      </c>
      <c r="F317" s="82">
        <f>F318+F320+F319</f>
        <v>0</v>
      </c>
      <c r="G317" s="94"/>
      <c r="H317" s="94"/>
      <c r="I317" s="94"/>
      <c r="J317" s="94"/>
      <c r="K317" s="95"/>
      <c r="L317" s="96"/>
    </row>
    <row r="318" spans="2:12" s="97" customFormat="1" ht="37.5" customHeight="1" hidden="1">
      <c r="B318" s="68"/>
      <c r="C318" s="62" t="s">
        <v>93</v>
      </c>
      <c r="D318" s="93"/>
      <c r="E318" s="148"/>
      <c r="F318" s="82"/>
      <c r="G318" s="80"/>
      <c r="H318" s="94"/>
      <c r="I318" s="94"/>
      <c r="J318" s="94"/>
      <c r="K318" s="95"/>
      <c r="L318" s="96"/>
    </row>
    <row r="319" spans="2:12" s="97" customFormat="1" ht="37.5" customHeight="1" hidden="1">
      <c r="B319" s="68"/>
      <c r="C319" s="62" t="s">
        <v>19</v>
      </c>
      <c r="D319" s="93"/>
      <c r="E319" s="148"/>
      <c r="F319" s="82"/>
      <c r="G319" s="80"/>
      <c r="H319" s="94"/>
      <c r="I319" s="94"/>
      <c r="J319" s="94"/>
      <c r="K319" s="95"/>
      <c r="L319" s="96"/>
    </row>
    <row r="320" spans="2:12" s="97" customFormat="1" ht="54" customHeight="1" hidden="1">
      <c r="B320" s="68"/>
      <c r="C320" s="62" t="s">
        <v>39</v>
      </c>
      <c r="D320" s="93"/>
      <c r="E320" s="82"/>
      <c r="F320" s="82"/>
      <c r="G320" s="80"/>
      <c r="H320" s="94"/>
      <c r="I320" s="94"/>
      <c r="J320" s="94"/>
      <c r="K320" s="95"/>
      <c r="L320" s="96"/>
    </row>
    <row r="321" spans="2:12" s="97" customFormat="1" ht="17.25" customHeight="1" hidden="1">
      <c r="B321" s="68"/>
      <c r="C321" s="62" t="s">
        <v>46</v>
      </c>
      <c r="D321" s="93"/>
      <c r="E321" s="82"/>
      <c r="F321" s="82"/>
      <c r="G321" s="80"/>
      <c r="H321" s="94"/>
      <c r="I321" s="94"/>
      <c r="J321" s="94"/>
      <c r="K321" s="95"/>
      <c r="L321" s="96"/>
    </row>
    <row r="322" spans="1:12" s="92" customFormat="1" ht="17.25" customHeight="1" hidden="1">
      <c r="A322" s="27">
        <v>854</v>
      </c>
      <c r="B322" s="74"/>
      <c r="C322" s="92" t="s">
        <v>10</v>
      </c>
      <c r="D322" s="87">
        <f>SUM(D324:D329)</f>
        <v>195878</v>
      </c>
      <c r="E322" s="108">
        <f>E324+E329+E331</f>
        <v>0</v>
      </c>
      <c r="F322" s="108">
        <f>F324+F329+F331</f>
        <v>0</v>
      </c>
      <c r="G322" s="88"/>
      <c r="H322" s="88"/>
      <c r="I322" s="114"/>
      <c r="J322" s="88"/>
      <c r="K322" s="90"/>
      <c r="L322" s="91"/>
    </row>
    <row r="323" spans="2:12" s="78" customFormat="1" ht="0.75" customHeight="1" hidden="1">
      <c r="B323" s="60"/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17.25" customHeight="1" hidden="1">
      <c r="B324" s="60">
        <v>85401</v>
      </c>
      <c r="C324" s="78" t="s">
        <v>95</v>
      </c>
      <c r="D324" s="79">
        <v>95500</v>
      </c>
      <c r="E324" s="82">
        <f>E326+E327+E328+E325</f>
        <v>0</v>
      </c>
      <c r="F324" s="82">
        <f>F326+F327+F328+F325</f>
        <v>0</v>
      </c>
      <c r="G324" s="80"/>
      <c r="H324" s="80"/>
      <c r="I324" s="115"/>
      <c r="J324" s="80"/>
      <c r="K324" s="2"/>
      <c r="L324" s="81"/>
    </row>
    <row r="325" spans="2:12" s="78" customFormat="1" ht="35.25" customHeight="1" hidden="1">
      <c r="B325" s="60"/>
      <c r="C325" s="62" t="s">
        <v>93</v>
      </c>
      <c r="D325" s="79"/>
      <c r="E325" s="82"/>
      <c r="F325" s="82"/>
      <c r="G325" s="80"/>
      <c r="H325" s="80"/>
      <c r="I325" s="115"/>
      <c r="J325" s="80"/>
      <c r="K325" s="2"/>
      <c r="L325" s="81"/>
    </row>
    <row r="326" spans="2:12" s="78" customFormat="1" ht="34.5" customHeight="1" hidden="1">
      <c r="B326" s="60"/>
      <c r="C326" s="62" t="s">
        <v>19</v>
      </c>
      <c r="D326" s="79"/>
      <c r="E326" s="82"/>
      <c r="F326" s="82"/>
      <c r="G326" s="80"/>
      <c r="H326" s="80"/>
      <c r="I326" s="115"/>
      <c r="J326" s="80"/>
      <c r="K326" s="2"/>
      <c r="L326" s="81"/>
    </row>
    <row r="327" spans="2:12" s="78" customFormat="1" ht="33.75" customHeight="1" hidden="1">
      <c r="B327" s="60"/>
      <c r="C327" s="144" t="s">
        <v>20</v>
      </c>
      <c r="D327" s="79"/>
      <c r="E327" s="82"/>
      <c r="F327" s="82"/>
      <c r="G327" s="80"/>
      <c r="H327" s="80"/>
      <c r="I327" s="115"/>
      <c r="J327" s="80"/>
      <c r="K327" s="2"/>
      <c r="L327" s="81"/>
    </row>
    <row r="328" spans="2:12" s="78" customFormat="1" ht="0.75" customHeight="1" hidden="1">
      <c r="B328" s="60"/>
      <c r="C328" s="62" t="s">
        <v>30</v>
      </c>
      <c r="D328" s="79"/>
      <c r="E328" s="82"/>
      <c r="F328" s="82"/>
      <c r="G328" s="80"/>
      <c r="H328" s="80"/>
      <c r="I328" s="115"/>
      <c r="J328" s="80"/>
      <c r="K328" s="2"/>
      <c r="L328" s="81"/>
    </row>
    <row r="329" spans="2:12" s="78" customFormat="1" ht="17.25" customHeight="1" hidden="1">
      <c r="B329" s="60">
        <v>85415</v>
      </c>
      <c r="C329" s="78" t="s">
        <v>96</v>
      </c>
      <c r="D329" s="79">
        <v>100378</v>
      </c>
      <c r="E329" s="82">
        <f>E330</f>
        <v>0</v>
      </c>
      <c r="F329" s="82">
        <f>F330</f>
        <v>0</v>
      </c>
      <c r="G329" s="80"/>
      <c r="H329" s="80"/>
      <c r="I329" s="115"/>
      <c r="J329" s="80"/>
      <c r="K329" s="2"/>
      <c r="L329" s="81"/>
    </row>
    <row r="330" spans="2:12" s="78" customFormat="1" ht="33.75" customHeight="1" hidden="1">
      <c r="B330" s="60"/>
      <c r="C330" s="62" t="s">
        <v>22</v>
      </c>
      <c r="D330" s="79"/>
      <c r="E330" s="82"/>
      <c r="F330" s="82"/>
      <c r="G330" s="80"/>
      <c r="H330" s="80"/>
      <c r="I330" s="115"/>
      <c r="J330" s="80"/>
      <c r="K330" s="2"/>
      <c r="L330" s="81"/>
    </row>
    <row r="331" spans="2:12" s="78" customFormat="1" ht="17.25" customHeight="1" hidden="1">
      <c r="B331" s="60">
        <v>85495</v>
      </c>
      <c r="C331" s="78" t="s">
        <v>37</v>
      </c>
      <c r="D331" s="79">
        <v>0</v>
      </c>
      <c r="E331" s="82"/>
      <c r="F331" s="82"/>
      <c r="G331" s="80"/>
      <c r="H331" s="80"/>
      <c r="I331" s="115"/>
      <c r="J331" s="80"/>
      <c r="K331" s="2"/>
      <c r="L331" s="81"/>
    </row>
    <row r="332" spans="1:12" s="78" customFormat="1" ht="17.25" customHeight="1">
      <c r="A332" s="155">
        <v>855</v>
      </c>
      <c r="B332" s="169"/>
      <c r="C332" s="170" t="s">
        <v>138</v>
      </c>
      <c r="D332" s="171"/>
      <c r="E332" s="159">
        <f>E333+E347+E343+E337</f>
        <v>0</v>
      </c>
      <c r="F332" s="159">
        <f>F337+F341+F343+F333+F347</f>
        <v>32</v>
      </c>
      <c r="G332" s="2"/>
      <c r="H332" s="2"/>
      <c r="I332" s="3"/>
      <c r="J332" s="2"/>
      <c r="K332" s="2"/>
      <c r="L332" s="81"/>
    </row>
    <row r="333" spans="1:12" s="78" customFormat="1" ht="19.5" customHeight="1" hidden="1">
      <c r="A333" s="134"/>
      <c r="B333" s="60">
        <v>85501</v>
      </c>
      <c r="C333" s="78" t="s">
        <v>140</v>
      </c>
      <c r="D333" s="125"/>
      <c r="E333" s="82">
        <f>E334+E336+E335</f>
        <v>0</v>
      </c>
      <c r="F333" s="82">
        <f>F334+F336+F335</f>
        <v>0</v>
      </c>
      <c r="G333" s="2"/>
      <c r="H333" s="2"/>
      <c r="I333" s="3"/>
      <c r="J333" s="2"/>
      <c r="K333" s="2"/>
      <c r="L333" s="81"/>
    </row>
    <row r="334" spans="1:12" s="78" customFormat="1" ht="36" customHeight="1" hidden="1">
      <c r="A334" s="168"/>
      <c r="B334" s="60"/>
      <c r="C334" s="62" t="s">
        <v>89</v>
      </c>
      <c r="D334" s="125"/>
      <c r="E334" s="82"/>
      <c r="F334" s="82"/>
      <c r="G334" s="2"/>
      <c r="H334" s="2"/>
      <c r="I334" s="3"/>
      <c r="J334" s="2"/>
      <c r="K334" s="2"/>
      <c r="L334" s="81"/>
    </row>
    <row r="335" spans="1:12" s="78" customFormat="1" ht="55.5" customHeight="1" hidden="1">
      <c r="A335" s="168"/>
      <c r="B335" s="60"/>
      <c r="C335" s="62" t="s">
        <v>38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54" customHeight="1" hidden="1">
      <c r="A336" s="168"/>
      <c r="B336" s="60"/>
      <c r="C336" s="62" t="s">
        <v>39</v>
      </c>
      <c r="D336" s="125"/>
      <c r="E336" s="82"/>
      <c r="F336" s="82"/>
      <c r="G336" s="2"/>
      <c r="H336" s="2"/>
      <c r="I336" s="3"/>
      <c r="J336" s="2"/>
      <c r="K336" s="2"/>
      <c r="L336" s="81"/>
    </row>
    <row r="337" spans="1:12" s="78" customFormat="1" ht="74.25" customHeight="1" hidden="1">
      <c r="A337" s="168"/>
      <c r="B337" s="60">
        <v>85502</v>
      </c>
      <c r="C337" s="124" t="s">
        <v>141</v>
      </c>
      <c r="D337" s="125"/>
      <c r="E337" s="82">
        <f>E339</f>
        <v>0</v>
      </c>
      <c r="F337" s="82"/>
      <c r="G337" s="2"/>
      <c r="H337" s="2"/>
      <c r="I337" s="3"/>
      <c r="J337" s="2"/>
      <c r="K337" s="2"/>
      <c r="L337" s="81"/>
    </row>
    <row r="338" spans="1:12" s="78" customFormat="1" ht="39" customHeight="1" hidden="1">
      <c r="A338" s="168"/>
      <c r="B338" s="60"/>
      <c r="C338" s="62" t="s">
        <v>93</v>
      </c>
      <c r="D338" s="125"/>
      <c r="E338" s="82"/>
      <c r="F338" s="82"/>
      <c r="G338" s="2"/>
      <c r="H338" s="2"/>
      <c r="I338" s="3"/>
      <c r="J338" s="2"/>
      <c r="K338" s="2"/>
      <c r="L338" s="81"/>
    </row>
    <row r="339" spans="1:12" s="78" customFormat="1" ht="55.5" customHeight="1" hidden="1">
      <c r="A339" s="99"/>
      <c r="B339" s="60"/>
      <c r="C339" s="62" t="s">
        <v>38</v>
      </c>
      <c r="D339" s="125"/>
      <c r="E339" s="82"/>
      <c r="F339" s="82"/>
      <c r="G339" s="2"/>
      <c r="H339" s="2"/>
      <c r="I339" s="3"/>
      <c r="J339" s="2"/>
      <c r="K339" s="2"/>
      <c r="L339" s="81"/>
    </row>
    <row r="340" spans="1:12" s="78" customFormat="1" ht="55.5" customHeight="1" hidden="1">
      <c r="A340" s="99"/>
      <c r="B340" s="60"/>
      <c r="C340" s="62" t="s">
        <v>39</v>
      </c>
      <c r="D340" s="125"/>
      <c r="E340" s="82"/>
      <c r="F340" s="82"/>
      <c r="G340" s="2"/>
      <c r="H340" s="2"/>
      <c r="I340" s="3"/>
      <c r="J340" s="2"/>
      <c r="K340" s="2"/>
      <c r="L340" s="81"/>
    </row>
    <row r="341" spans="1:12" s="78" customFormat="1" ht="21.75" customHeight="1">
      <c r="A341" s="61"/>
      <c r="B341" s="60">
        <v>85503</v>
      </c>
      <c r="C341" s="161" t="s">
        <v>143</v>
      </c>
      <c r="D341" s="125"/>
      <c r="E341" s="82"/>
      <c r="F341" s="82">
        <f>F342</f>
        <v>32</v>
      </c>
      <c r="G341" s="2"/>
      <c r="H341" s="2"/>
      <c r="I341" s="3"/>
      <c r="J341" s="2"/>
      <c r="K341" s="2"/>
      <c r="L341" s="81"/>
    </row>
    <row r="342" spans="1:12" s="78" customFormat="1" ht="55.5" customHeight="1">
      <c r="A342" s="99"/>
      <c r="B342" s="60"/>
      <c r="C342" s="62" t="s">
        <v>39</v>
      </c>
      <c r="D342" s="125"/>
      <c r="E342" s="82"/>
      <c r="F342" s="82">
        <v>32</v>
      </c>
      <c r="G342" s="2"/>
      <c r="H342" s="2"/>
      <c r="I342" s="3"/>
      <c r="J342" s="2"/>
      <c r="K342" s="2"/>
      <c r="L342" s="81"/>
    </row>
    <row r="343" spans="1:12" s="78" customFormat="1" ht="19.5" customHeight="1" hidden="1">
      <c r="A343" s="168"/>
      <c r="B343" s="60">
        <v>85504</v>
      </c>
      <c r="C343" s="62" t="s">
        <v>112</v>
      </c>
      <c r="D343" s="125"/>
      <c r="E343" s="82">
        <f>E346+E345</f>
        <v>0</v>
      </c>
      <c r="F343" s="82">
        <f>F345+F344+F346</f>
        <v>0</v>
      </c>
      <c r="G343" s="2"/>
      <c r="H343" s="2"/>
      <c r="I343" s="3"/>
      <c r="J343" s="2"/>
      <c r="K343" s="2"/>
      <c r="L343" s="81"/>
    </row>
    <row r="344" spans="1:12" s="78" customFormat="1" ht="36.75" customHeight="1" hidden="1">
      <c r="A344" s="168"/>
      <c r="B344" s="60"/>
      <c r="C344" s="62" t="s">
        <v>93</v>
      </c>
      <c r="D344" s="125"/>
      <c r="E344" s="82"/>
      <c r="F344" s="82"/>
      <c r="G344" s="2"/>
      <c r="H344" s="2"/>
      <c r="I344" s="3"/>
      <c r="J344" s="2"/>
      <c r="K344" s="2"/>
      <c r="L344" s="81"/>
    </row>
    <row r="345" spans="1:12" s="78" customFormat="1" ht="36.75" customHeight="1" hidden="1">
      <c r="A345" s="168"/>
      <c r="B345" s="60"/>
      <c r="C345" s="62" t="s">
        <v>58</v>
      </c>
      <c r="D345" s="125"/>
      <c r="E345" s="82"/>
      <c r="F345" s="82"/>
      <c r="G345" s="2"/>
      <c r="H345" s="2"/>
      <c r="I345" s="3"/>
      <c r="J345" s="2"/>
      <c r="K345" s="2"/>
      <c r="L345" s="81"/>
    </row>
    <row r="346" spans="1:12" s="78" customFormat="1" ht="38.25" customHeight="1" hidden="1">
      <c r="A346" s="168"/>
      <c r="B346" s="60"/>
      <c r="C346" s="62" t="s">
        <v>46</v>
      </c>
      <c r="D346" s="125"/>
      <c r="E346" s="82"/>
      <c r="F346" s="82"/>
      <c r="G346" s="2"/>
      <c r="H346" s="2"/>
      <c r="I346" s="3"/>
      <c r="J346" s="2"/>
      <c r="K346" s="2"/>
      <c r="L346" s="81"/>
    </row>
    <row r="347" spans="1:12" s="78" customFormat="1" ht="20.25" customHeight="1" hidden="1">
      <c r="A347" s="168"/>
      <c r="B347" s="60">
        <v>85595</v>
      </c>
      <c r="C347" s="161" t="s">
        <v>37</v>
      </c>
      <c r="D347" s="125"/>
      <c r="E347" s="82">
        <f>E348</f>
        <v>0</v>
      </c>
      <c r="F347" s="82">
        <f>F349</f>
        <v>0</v>
      </c>
      <c r="G347" s="2"/>
      <c r="H347" s="2"/>
      <c r="I347" s="3"/>
      <c r="J347" s="2"/>
      <c r="K347" s="2"/>
      <c r="L347" s="81"/>
    </row>
    <row r="348" spans="1:12" s="78" customFormat="1" ht="19.5" customHeight="1" hidden="1">
      <c r="A348" s="168"/>
      <c r="B348" s="60"/>
      <c r="C348" s="105" t="s">
        <v>65</v>
      </c>
      <c r="D348" s="125"/>
      <c r="E348" s="82"/>
      <c r="F348" s="82"/>
      <c r="G348" s="2"/>
      <c r="H348" s="2"/>
      <c r="I348" s="3"/>
      <c r="J348" s="2"/>
      <c r="K348" s="2"/>
      <c r="L348" s="81"/>
    </row>
    <row r="349" spans="1:12" s="78" customFormat="1" ht="37.5" customHeight="1" hidden="1">
      <c r="A349" s="99"/>
      <c r="B349" s="60"/>
      <c r="C349" s="144" t="s">
        <v>46</v>
      </c>
      <c r="D349" s="125"/>
      <c r="E349" s="82"/>
      <c r="F349" s="82"/>
      <c r="G349" s="2"/>
      <c r="H349" s="2"/>
      <c r="I349" s="3"/>
      <c r="J349" s="2"/>
      <c r="K349" s="2"/>
      <c r="L349" s="81"/>
    </row>
    <row r="350" spans="1:12" s="92" customFormat="1" ht="17.25" customHeight="1">
      <c r="A350" s="27">
        <v>900</v>
      </c>
      <c r="B350" s="74"/>
      <c r="C350" s="92" t="s">
        <v>97</v>
      </c>
      <c r="D350" s="87">
        <f>+D363+D367+D370</f>
        <v>1612170</v>
      </c>
      <c r="E350" s="108">
        <f>E370+E363+E367+E355+E353+E360</f>
        <v>160</v>
      </c>
      <c r="F350" s="108">
        <f>F370+F363+F367+F360+F351+F355</f>
        <v>160</v>
      </c>
      <c r="G350" s="88"/>
      <c r="H350" s="88"/>
      <c r="I350" s="89"/>
      <c r="J350" s="88"/>
      <c r="K350" s="90"/>
      <c r="L350" s="91"/>
    </row>
    <row r="351" spans="1:12" s="92" customFormat="1" ht="17.25" customHeight="1" hidden="1">
      <c r="A351" s="181"/>
      <c r="B351" s="163">
        <v>90002</v>
      </c>
      <c r="C351" s="164" t="s">
        <v>152</v>
      </c>
      <c r="D351" s="165"/>
      <c r="E351" s="166"/>
      <c r="F351" s="166">
        <f>F352</f>
        <v>0</v>
      </c>
      <c r="G351" s="88"/>
      <c r="H351" s="88"/>
      <c r="I351" s="89"/>
      <c r="J351" s="88"/>
      <c r="K351" s="90"/>
      <c r="L351" s="91"/>
    </row>
    <row r="352" spans="1:12" s="92" customFormat="1" ht="36" customHeight="1" hidden="1">
      <c r="A352" s="182"/>
      <c r="B352" s="163"/>
      <c r="C352" s="62" t="s">
        <v>20</v>
      </c>
      <c r="D352" s="165"/>
      <c r="E352" s="166"/>
      <c r="F352" s="166"/>
      <c r="G352" s="88"/>
      <c r="H352" s="88"/>
      <c r="I352" s="89"/>
      <c r="J352" s="88"/>
      <c r="K352" s="90"/>
      <c r="L352" s="91"/>
    </row>
    <row r="353" spans="1:12" s="92" customFormat="1" ht="20.25" customHeight="1" hidden="1">
      <c r="A353" s="182"/>
      <c r="B353" s="163">
        <v>90003</v>
      </c>
      <c r="C353" s="62" t="s">
        <v>153</v>
      </c>
      <c r="D353" s="165"/>
      <c r="E353" s="166">
        <f>E354</f>
        <v>0</v>
      </c>
      <c r="F353" s="166"/>
      <c r="G353" s="88"/>
      <c r="H353" s="88"/>
      <c r="I353" s="89"/>
      <c r="J353" s="88"/>
      <c r="K353" s="90"/>
      <c r="L353" s="91"/>
    </row>
    <row r="354" spans="1:12" s="92" customFormat="1" ht="36" customHeight="1" hidden="1">
      <c r="A354" s="182"/>
      <c r="B354" s="163"/>
      <c r="C354" s="62" t="s">
        <v>20</v>
      </c>
      <c r="D354" s="165"/>
      <c r="E354" s="166"/>
      <c r="F354" s="166"/>
      <c r="G354" s="88"/>
      <c r="H354" s="88"/>
      <c r="I354" s="89"/>
      <c r="J354" s="88"/>
      <c r="K354" s="90"/>
      <c r="L354" s="91"/>
    </row>
    <row r="355" spans="1:12" s="92" customFormat="1" ht="17.25" customHeight="1">
      <c r="A355" s="182"/>
      <c r="B355" s="163">
        <v>90004</v>
      </c>
      <c r="C355" s="164" t="s">
        <v>146</v>
      </c>
      <c r="D355" s="165"/>
      <c r="E355" s="166">
        <f>E358+E359</f>
        <v>160</v>
      </c>
      <c r="F355" s="166">
        <f>F356+F358</f>
        <v>0</v>
      </c>
      <c r="G355" s="177"/>
      <c r="H355" s="177"/>
      <c r="I355" s="183"/>
      <c r="J355" s="177"/>
      <c r="K355" s="90"/>
      <c r="L355" s="91"/>
    </row>
    <row r="356" spans="1:12" s="92" customFormat="1" ht="20.25" customHeight="1" hidden="1">
      <c r="A356" s="182"/>
      <c r="B356" s="188"/>
      <c r="C356" s="62" t="s">
        <v>161</v>
      </c>
      <c r="D356" s="165"/>
      <c r="E356" s="166"/>
      <c r="F356" s="166"/>
      <c r="G356" s="177"/>
      <c r="H356" s="177"/>
      <c r="I356" s="183"/>
      <c r="J356" s="177"/>
      <c r="K356" s="90"/>
      <c r="L356" s="91"/>
    </row>
    <row r="357" spans="1:12" s="92" customFormat="1" ht="20.25" customHeight="1" hidden="1">
      <c r="A357" s="182"/>
      <c r="B357" s="182"/>
      <c r="C357" s="62" t="s">
        <v>160</v>
      </c>
      <c r="D357" s="165"/>
      <c r="E357" s="166"/>
      <c r="F357" s="166"/>
      <c r="G357" s="177"/>
      <c r="H357" s="177"/>
      <c r="I357" s="183"/>
      <c r="J357" s="177"/>
      <c r="K357" s="90"/>
      <c r="L357" s="91"/>
    </row>
    <row r="358" spans="1:12" s="92" customFormat="1" ht="37.5" customHeight="1">
      <c r="A358" s="182"/>
      <c r="B358" s="189"/>
      <c r="C358" s="62" t="s">
        <v>20</v>
      </c>
      <c r="D358" s="165"/>
      <c r="E358" s="166">
        <v>160</v>
      </c>
      <c r="F358" s="166"/>
      <c r="G358" s="177"/>
      <c r="H358" s="177"/>
      <c r="I358" s="183"/>
      <c r="J358" s="177"/>
      <c r="K358" s="90"/>
      <c r="L358" s="91"/>
    </row>
    <row r="359" spans="1:12" s="92" customFormat="1" ht="37.5" customHeight="1" hidden="1">
      <c r="A359" s="182"/>
      <c r="B359" s="189"/>
      <c r="C359" s="62" t="s">
        <v>19</v>
      </c>
      <c r="D359" s="165"/>
      <c r="E359" s="166"/>
      <c r="F359" s="166"/>
      <c r="G359" s="177"/>
      <c r="H359" s="177"/>
      <c r="I359" s="183"/>
      <c r="J359" s="177"/>
      <c r="K359" s="90"/>
      <c r="L359" s="91"/>
    </row>
    <row r="360" spans="1:12" s="92" customFormat="1" ht="17.25" customHeight="1" hidden="1">
      <c r="A360" s="182"/>
      <c r="B360" s="163">
        <v>90005</v>
      </c>
      <c r="C360" s="164" t="s">
        <v>145</v>
      </c>
      <c r="D360" s="165"/>
      <c r="E360" s="166">
        <f>E361</f>
        <v>0</v>
      </c>
      <c r="F360" s="166">
        <f>F361</f>
        <v>0</v>
      </c>
      <c r="G360" s="177"/>
      <c r="H360" s="177"/>
      <c r="I360" s="183"/>
      <c r="J360" s="177"/>
      <c r="K360" s="90"/>
      <c r="L360" s="91"/>
    </row>
    <row r="361" spans="1:12" s="92" customFormat="1" ht="17.25" customHeight="1" hidden="1">
      <c r="A361" s="182"/>
      <c r="B361" s="163"/>
      <c r="C361" s="184" t="s">
        <v>161</v>
      </c>
      <c r="D361" s="165"/>
      <c r="E361" s="166">
        <f>E362</f>
        <v>0</v>
      </c>
      <c r="F361" s="166">
        <f>F362</f>
        <v>0</v>
      </c>
      <c r="G361" s="177"/>
      <c r="H361" s="177"/>
      <c r="I361" s="183"/>
      <c r="J361" s="177"/>
      <c r="K361" s="90"/>
      <c r="L361" s="91"/>
    </row>
    <row r="362" spans="1:12" s="92" customFormat="1" ht="54.75" customHeight="1" hidden="1">
      <c r="A362" s="182"/>
      <c r="B362" s="163"/>
      <c r="C362" s="184" t="s">
        <v>168</v>
      </c>
      <c r="D362" s="165"/>
      <c r="E362" s="166"/>
      <c r="F362" s="166"/>
      <c r="G362" s="177"/>
      <c r="H362" s="177"/>
      <c r="I362" s="183"/>
      <c r="J362" s="177"/>
      <c r="K362" s="90"/>
      <c r="L362" s="91"/>
    </row>
    <row r="363" spans="1:12" s="78" customFormat="1" ht="18.75" hidden="1">
      <c r="A363" s="168"/>
      <c r="B363" s="60">
        <v>90015</v>
      </c>
      <c r="C363" s="78" t="s">
        <v>134</v>
      </c>
      <c r="D363" s="79">
        <v>348970</v>
      </c>
      <c r="E363" s="82">
        <f>E364+E365+E366</f>
        <v>0</v>
      </c>
      <c r="F363" s="82">
        <f>F364+F365+F366</f>
        <v>0</v>
      </c>
      <c r="G363" s="80"/>
      <c r="H363" s="80"/>
      <c r="I363" s="3"/>
      <c r="J363" s="80"/>
      <c r="K363" s="2"/>
      <c r="L363" s="81"/>
    </row>
    <row r="364" spans="1:12" s="78" customFormat="1" ht="37.5" customHeight="1" hidden="1">
      <c r="A364" s="168"/>
      <c r="B364" s="60"/>
      <c r="C364" s="62" t="s">
        <v>20</v>
      </c>
      <c r="D364" s="79"/>
      <c r="E364" s="82"/>
      <c r="F364" s="82"/>
      <c r="G364" s="80"/>
      <c r="H364" s="80"/>
      <c r="I364" s="3"/>
      <c r="J364" s="80"/>
      <c r="K364" s="2"/>
      <c r="L364" s="81"/>
    </row>
    <row r="365" spans="1:12" s="78" customFormat="1" ht="36.75" customHeight="1" hidden="1">
      <c r="A365" s="168"/>
      <c r="B365" s="60"/>
      <c r="C365" s="62" t="s">
        <v>19</v>
      </c>
      <c r="D365" s="79"/>
      <c r="E365" s="82"/>
      <c r="F365" s="82"/>
      <c r="G365" s="80"/>
      <c r="H365" s="80"/>
      <c r="I365" s="3"/>
      <c r="J365" s="80"/>
      <c r="K365" s="2"/>
      <c r="L365" s="81"/>
    </row>
    <row r="366" spans="1:12" s="78" customFormat="1" ht="18.75" hidden="1">
      <c r="A366" s="168"/>
      <c r="B366" s="60"/>
      <c r="C366" s="62" t="s">
        <v>26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78" customFormat="1" ht="18.75" hidden="1">
      <c r="A367" s="168"/>
      <c r="B367" s="60">
        <v>90013</v>
      </c>
      <c r="C367" s="78" t="s">
        <v>131</v>
      </c>
      <c r="D367" s="79">
        <v>767500</v>
      </c>
      <c r="E367" s="82">
        <f>E369+E368</f>
        <v>0</v>
      </c>
      <c r="F367" s="82">
        <f>F368+F369</f>
        <v>0</v>
      </c>
      <c r="G367" s="80"/>
      <c r="H367" s="80"/>
      <c r="I367" s="3"/>
      <c r="J367" s="80"/>
      <c r="K367" s="2"/>
      <c r="L367" s="81"/>
    </row>
    <row r="368" spans="1:12" s="78" customFormat="1" ht="34.5" customHeight="1" hidden="1">
      <c r="A368" s="99"/>
      <c r="B368" s="60"/>
      <c r="C368" s="62" t="s">
        <v>20</v>
      </c>
      <c r="D368" s="79"/>
      <c r="E368" s="82"/>
      <c r="F368" s="82"/>
      <c r="G368" s="80"/>
      <c r="H368" s="80"/>
      <c r="I368" s="3"/>
      <c r="J368" s="80"/>
      <c r="K368" s="2"/>
      <c r="L368" s="81"/>
    </row>
    <row r="369" spans="1:12" s="78" customFormat="1" ht="36" customHeight="1" hidden="1">
      <c r="A369" s="134"/>
      <c r="B369" s="60"/>
      <c r="C369" s="62" t="s">
        <v>19</v>
      </c>
      <c r="D369" s="79"/>
      <c r="E369" s="82"/>
      <c r="F369" s="82"/>
      <c r="G369" s="80"/>
      <c r="H369" s="80"/>
      <c r="I369" s="3"/>
      <c r="J369" s="80"/>
      <c r="K369" s="2"/>
      <c r="L369" s="81"/>
    </row>
    <row r="370" spans="1:12" s="78" customFormat="1" ht="18.75">
      <c r="A370" s="168"/>
      <c r="B370" s="60">
        <v>90095</v>
      </c>
      <c r="C370" s="78" t="s">
        <v>37</v>
      </c>
      <c r="D370" s="79">
        <v>495700</v>
      </c>
      <c r="E370" s="82">
        <f>E373+E372+E374+E371</f>
        <v>0</v>
      </c>
      <c r="F370" s="82">
        <f>F371+F373+F374+F372</f>
        <v>160</v>
      </c>
      <c r="G370" s="80"/>
      <c r="H370" s="80"/>
      <c r="I370" s="3"/>
      <c r="J370" s="80"/>
      <c r="K370" s="2"/>
      <c r="L370" s="81"/>
    </row>
    <row r="371" spans="1:12" s="78" customFormat="1" ht="39" customHeight="1" hidden="1">
      <c r="A371" s="99"/>
      <c r="B371" s="60"/>
      <c r="C371" s="62" t="s">
        <v>19</v>
      </c>
      <c r="D371" s="79"/>
      <c r="E371" s="82"/>
      <c r="F371" s="82"/>
      <c r="G371" s="80"/>
      <c r="H371" s="80"/>
      <c r="I371" s="3"/>
      <c r="J371" s="80"/>
      <c r="K371" s="2"/>
      <c r="L371" s="81"/>
    </row>
    <row r="372" spans="1:12" s="78" customFormat="1" ht="37.5" hidden="1">
      <c r="A372" s="134"/>
      <c r="B372" s="60"/>
      <c r="C372" s="62" t="s">
        <v>81</v>
      </c>
      <c r="D372" s="79"/>
      <c r="E372" s="82"/>
      <c r="F372" s="82"/>
      <c r="G372" s="80"/>
      <c r="H372" s="80"/>
      <c r="I372" s="3"/>
      <c r="J372" s="80"/>
      <c r="K372" s="2"/>
      <c r="L372" s="81"/>
    </row>
    <row r="373" spans="1:12" s="78" customFormat="1" ht="36" customHeight="1">
      <c r="A373" s="99"/>
      <c r="B373" s="60"/>
      <c r="C373" s="62" t="s">
        <v>20</v>
      </c>
      <c r="D373" s="79"/>
      <c r="E373" s="82"/>
      <c r="F373" s="82">
        <v>160</v>
      </c>
      <c r="G373" s="80"/>
      <c r="H373" s="80"/>
      <c r="I373" s="3"/>
      <c r="J373" s="80"/>
      <c r="K373" s="2"/>
      <c r="L373" s="81"/>
    </row>
    <row r="374" spans="1:12" s="78" customFormat="1" ht="18.75" hidden="1">
      <c r="A374" s="61"/>
      <c r="B374" s="60"/>
      <c r="C374" s="62" t="s">
        <v>161</v>
      </c>
      <c r="D374" s="79"/>
      <c r="E374" s="82"/>
      <c r="F374" s="82"/>
      <c r="G374" s="80"/>
      <c r="H374" s="80"/>
      <c r="I374" s="3"/>
      <c r="J374" s="80"/>
      <c r="K374" s="2"/>
      <c r="L374" s="81"/>
    </row>
    <row r="375" spans="1:12" s="78" customFormat="1" ht="18.75" hidden="1">
      <c r="A375" s="61"/>
      <c r="B375" s="60"/>
      <c r="C375" s="62" t="s">
        <v>160</v>
      </c>
      <c r="D375" s="79"/>
      <c r="E375" s="82"/>
      <c r="F375" s="82"/>
      <c r="G375" s="80"/>
      <c r="H375" s="80"/>
      <c r="I375" s="3"/>
      <c r="J375" s="80"/>
      <c r="K375" s="2"/>
      <c r="L375" s="81"/>
    </row>
    <row r="376" spans="1:12" s="92" customFormat="1" ht="18.75" hidden="1">
      <c r="A376" s="27">
        <v>921</v>
      </c>
      <c r="B376" s="74"/>
      <c r="C376" s="92" t="s">
        <v>98</v>
      </c>
      <c r="D376" s="87">
        <f>+D379+D381+D382+D385</f>
        <v>773000</v>
      </c>
      <c r="E376" s="108">
        <f>E382+E385+E379</f>
        <v>0</v>
      </c>
      <c r="F376" s="108">
        <f>F379+F382+F385+F377</f>
        <v>0</v>
      </c>
      <c r="G376" s="88"/>
      <c r="H376" s="88"/>
      <c r="I376" s="89"/>
      <c r="J376" s="88"/>
      <c r="K376" s="90"/>
      <c r="L376" s="91"/>
    </row>
    <row r="377" spans="1:12" s="92" customFormat="1" ht="18.75" hidden="1">
      <c r="A377" s="145"/>
      <c r="B377" s="163">
        <v>92108</v>
      </c>
      <c r="C377" s="164" t="s">
        <v>137</v>
      </c>
      <c r="D377" s="165"/>
      <c r="E377" s="166"/>
      <c r="F377" s="166">
        <f>F378</f>
        <v>0</v>
      </c>
      <c r="G377" s="88"/>
      <c r="H377" s="88"/>
      <c r="I377" s="89"/>
      <c r="J377" s="88"/>
      <c r="K377" s="90"/>
      <c r="L377" s="91"/>
    </row>
    <row r="378" spans="1:12" s="92" customFormat="1" ht="18.75" hidden="1">
      <c r="A378" s="145"/>
      <c r="B378" s="163"/>
      <c r="C378" s="62" t="s">
        <v>21</v>
      </c>
      <c r="D378" s="165"/>
      <c r="E378" s="166"/>
      <c r="F378" s="166"/>
      <c r="G378" s="88"/>
      <c r="H378" s="88"/>
      <c r="I378" s="89"/>
      <c r="J378" s="88"/>
      <c r="K378" s="90"/>
      <c r="L378" s="91"/>
    </row>
    <row r="379" spans="1:12" s="78" customFormat="1" ht="18.75" hidden="1">
      <c r="A379" s="61"/>
      <c r="B379" s="60">
        <v>92109</v>
      </c>
      <c r="C379" s="78" t="s">
        <v>99</v>
      </c>
      <c r="D379" s="79">
        <v>426000</v>
      </c>
      <c r="E379" s="82">
        <f>E380</f>
        <v>0</v>
      </c>
      <c r="F379" s="82">
        <f>F380</f>
        <v>0</v>
      </c>
      <c r="G379" s="80"/>
      <c r="H379" s="80"/>
      <c r="I379" s="3"/>
      <c r="J379" s="80"/>
      <c r="K379" s="2"/>
      <c r="L379" s="81"/>
    </row>
    <row r="380" spans="1:12" s="78" customFormat="1" ht="18.75" hidden="1">
      <c r="A380" s="61"/>
      <c r="B380" s="60"/>
      <c r="C380" s="62" t="s">
        <v>21</v>
      </c>
      <c r="D380" s="79"/>
      <c r="E380" s="82"/>
      <c r="F380" s="82"/>
      <c r="G380" s="80"/>
      <c r="H380" s="80"/>
      <c r="I380" s="3"/>
      <c r="J380" s="80"/>
      <c r="K380" s="2"/>
      <c r="L380" s="81"/>
    </row>
    <row r="381" spans="1:12" s="78" customFormat="1" ht="18.75" hidden="1">
      <c r="A381" s="61"/>
      <c r="B381" s="60">
        <v>92116</v>
      </c>
      <c r="C381" s="78" t="s">
        <v>100</v>
      </c>
      <c r="D381" s="79">
        <v>300000</v>
      </c>
      <c r="E381" s="82"/>
      <c r="F381" s="82"/>
      <c r="G381" s="2"/>
      <c r="H381" s="80"/>
      <c r="I381" s="3"/>
      <c r="J381" s="80"/>
      <c r="K381" s="2"/>
      <c r="L381" s="81"/>
    </row>
    <row r="382" spans="1:12" s="78" customFormat="1" ht="18.75" hidden="1">
      <c r="A382" s="61"/>
      <c r="B382" s="60">
        <v>92120</v>
      </c>
      <c r="C382" s="78" t="s">
        <v>101</v>
      </c>
      <c r="D382" s="79"/>
      <c r="E382" s="82">
        <f>E383</f>
        <v>0</v>
      </c>
      <c r="F382" s="82">
        <f>F383+F384</f>
        <v>0</v>
      </c>
      <c r="G382" s="2"/>
      <c r="H382" s="80"/>
      <c r="I382" s="3"/>
      <c r="J382" s="80">
        <f>15471107-14978343</f>
        <v>492764</v>
      </c>
      <c r="K382" s="2"/>
      <c r="L382" s="81"/>
    </row>
    <row r="383" spans="1:12" s="78" customFormat="1" ht="36" customHeight="1" hidden="1">
      <c r="A383" s="61"/>
      <c r="B383" s="60"/>
      <c r="C383" s="62" t="s">
        <v>29</v>
      </c>
      <c r="D383" s="79"/>
      <c r="E383" s="82"/>
      <c r="F383" s="82"/>
      <c r="G383" s="2"/>
      <c r="H383" s="80"/>
      <c r="I383" s="3"/>
      <c r="J383" s="80"/>
      <c r="K383" s="2"/>
      <c r="L383" s="81"/>
    </row>
    <row r="384" spans="1:12" s="78" customFormat="1" ht="39" customHeight="1" hidden="1">
      <c r="A384" s="61"/>
      <c r="B384" s="60"/>
      <c r="C384" s="144" t="s">
        <v>58</v>
      </c>
      <c r="D384" s="79"/>
      <c r="E384" s="82"/>
      <c r="F384" s="82"/>
      <c r="G384" s="2"/>
      <c r="H384" s="80"/>
      <c r="I384" s="3"/>
      <c r="J384" s="80"/>
      <c r="K384" s="2"/>
      <c r="L384" s="81"/>
    </row>
    <row r="385" spans="1:12" s="78" customFormat="1" ht="18.75" hidden="1">
      <c r="A385" s="61"/>
      <c r="B385" s="60">
        <v>92195</v>
      </c>
      <c r="C385" s="78" t="s">
        <v>37</v>
      </c>
      <c r="D385" s="79">
        <v>47000</v>
      </c>
      <c r="E385" s="82">
        <f>E386+E387</f>
        <v>0</v>
      </c>
      <c r="F385" s="82">
        <f>F386</f>
        <v>0</v>
      </c>
      <c r="G385" s="2"/>
      <c r="H385" s="80"/>
      <c r="I385" s="3"/>
      <c r="J385" s="80"/>
      <c r="K385" s="2"/>
      <c r="L385" s="81"/>
    </row>
    <row r="386" spans="1:12" s="78" customFormat="1" ht="35.25" customHeight="1" hidden="1">
      <c r="A386" s="61"/>
      <c r="B386" s="60"/>
      <c r="C386" s="62" t="s">
        <v>29</v>
      </c>
      <c r="D386" s="79"/>
      <c r="E386" s="82"/>
      <c r="F386" s="82"/>
      <c r="G386" s="2"/>
      <c r="H386" s="80"/>
      <c r="I386" s="3"/>
      <c r="J386" s="80"/>
      <c r="K386" s="2"/>
      <c r="L386" s="81"/>
    </row>
    <row r="387" spans="1:12" s="78" customFormat="1" ht="20.25" customHeight="1" hidden="1">
      <c r="A387" s="61"/>
      <c r="B387" s="60"/>
      <c r="C387" s="62" t="s">
        <v>26</v>
      </c>
      <c r="D387" s="79"/>
      <c r="E387" s="82"/>
      <c r="F387" s="82"/>
      <c r="G387" s="2"/>
      <c r="H387" s="80"/>
      <c r="I387" s="3"/>
      <c r="J387" s="80"/>
      <c r="K387" s="2"/>
      <c r="L387" s="81"/>
    </row>
    <row r="388" spans="1:12" s="92" customFormat="1" ht="18.75">
      <c r="A388" s="27">
        <v>926</v>
      </c>
      <c r="B388" s="74"/>
      <c r="C388" s="92" t="s">
        <v>102</v>
      </c>
      <c r="D388" s="87">
        <f>+D389+D392</f>
        <v>292980</v>
      </c>
      <c r="E388" s="108">
        <f>E389+E392+E396</f>
        <v>0</v>
      </c>
      <c r="F388" s="108">
        <f>F389+F392+F396</f>
        <v>6500</v>
      </c>
      <c r="G388" s="90"/>
      <c r="H388" s="88"/>
      <c r="I388" s="89"/>
      <c r="J388" s="88"/>
      <c r="K388" s="90"/>
      <c r="L388" s="91"/>
    </row>
    <row r="389" spans="1:12" s="78" customFormat="1" ht="18.75" hidden="1">
      <c r="A389" s="134"/>
      <c r="B389" s="60">
        <v>92601</v>
      </c>
      <c r="C389" s="78" t="s">
        <v>103</v>
      </c>
      <c r="D389" s="79">
        <v>105000</v>
      </c>
      <c r="E389" s="82">
        <f>E390+E391</f>
        <v>0</v>
      </c>
      <c r="F389" s="82">
        <f>F390+F391</f>
        <v>0</v>
      </c>
      <c r="G389" s="2"/>
      <c r="H389" s="80"/>
      <c r="I389" s="3"/>
      <c r="J389" s="80"/>
      <c r="K389" s="2"/>
      <c r="L389" s="81"/>
    </row>
    <row r="390" spans="1:12" s="78" customFormat="1" ht="39" customHeight="1" hidden="1">
      <c r="A390" s="168"/>
      <c r="B390" s="60"/>
      <c r="C390" s="62" t="s">
        <v>20</v>
      </c>
      <c r="D390" s="79"/>
      <c r="E390" s="82"/>
      <c r="F390" s="82"/>
      <c r="G390" s="2"/>
      <c r="H390" s="80"/>
      <c r="I390" s="3"/>
      <c r="J390" s="80"/>
      <c r="K390" s="2"/>
      <c r="L390" s="81"/>
    </row>
    <row r="391" spans="1:12" s="78" customFormat="1" ht="39" customHeight="1" hidden="1">
      <c r="A391" s="168"/>
      <c r="B391" s="60"/>
      <c r="C391" s="144" t="s">
        <v>58</v>
      </c>
      <c r="D391" s="79"/>
      <c r="E391" s="82"/>
      <c r="F391" s="82"/>
      <c r="G391" s="2"/>
      <c r="H391" s="80"/>
      <c r="I391" s="3"/>
      <c r="J391" s="80"/>
      <c r="K391" s="2"/>
      <c r="L391" s="81"/>
    </row>
    <row r="392" spans="1:12" s="78" customFormat="1" ht="18.75" hidden="1">
      <c r="A392" s="168"/>
      <c r="B392" s="60">
        <v>92605</v>
      </c>
      <c r="C392" s="78" t="s">
        <v>104</v>
      </c>
      <c r="D392" s="79">
        <v>187980</v>
      </c>
      <c r="E392" s="82">
        <f>E394+E395</f>
        <v>0</v>
      </c>
      <c r="F392" s="82">
        <f>F394+F395</f>
        <v>0</v>
      </c>
      <c r="G392" s="2"/>
      <c r="H392" s="80"/>
      <c r="I392" s="3"/>
      <c r="J392" s="80"/>
      <c r="K392" s="2"/>
      <c r="L392" s="81"/>
    </row>
    <row r="393" spans="1:12" s="78" customFormat="1" ht="18.75" hidden="1">
      <c r="A393" s="168"/>
      <c r="B393" s="60"/>
      <c r="C393" s="62" t="s">
        <v>26</v>
      </c>
      <c r="D393" s="79"/>
      <c r="E393" s="82"/>
      <c r="F393" s="82"/>
      <c r="G393" s="2"/>
      <c r="H393" s="80"/>
      <c r="I393" s="3"/>
      <c r="J393" s="80"/>
      <c r="K393" s="2"/>
      <c r="L393" s="81"/>
    </row>
    <row r="394" spans="1:12" s="78" customFormat="1" ht="39" customHeight="1" hidden="1">
      <c r="A394" s="168"/>
      <c r="B394" s="60"/>
      <c r="C394" s="144" t="s">
        <v>58</v>
      </c>
      <c r="D394" s="79"/>
      <c r="E394" s="82"/>
      <c r="F394" s="82"/>
      <c r="G394" s="2"/>
      <c r="H394" s="80"/>
      <c r="I394" s="3"/>
      <c r="J394" s="80"/>
      <c r="K394" s="2"/>
      <c r="L394" s="81"/>
    </row>
    <row r="395" spans="1:12" s="78" customFormat="1" ht="36" customHeight="1" hidden="1">
      <c r="A395" s="99"/>
      <c r="B395" s="60"/>
      <c r="C395" s="62" t="s">
        <v>20</v>
      </c>
      <c r="D395" s="79"/>
      <c r="E395" s="82"/>
      <c r="F395" s="82"/>
      <c r="G395" s="2"/>
      <c r="H395" s="80"/>
      <c r="I395" s="3"/>
      <c r="J395" s="80"/>
      <c r="K395" s="2"/>
      <c r="L395" s="81"/>
    </row>
    <row r="396" spans="1:12" s="78" customFormat="1" ht="19.5" customHeight="1">
      <c r="A396" s="134"/>
      <c r="B396" s="60">
        <v>92695</v>
      </c>
      <c r="C396" s="62" t="s">
        <v>37</v>
      </c>
      <c r="D396" s="79"/>
      <c r="E396" s="82">
        <f>E397+E400+E398</f>
        <v>0</v>
      </c>
      <c r="F396" s="82">
        <f>F398+F397</f>
        <v>6500</v>
      </c>
      <c r="G396" s="2"/>
      <c r="H396" s="80"/>
      <c r="I396" s="3"/>
      <c r="J396" s="80"/>
      <c r="K396" s="2"/>
      <c r="L396" s="81"/>
    </row>
    <row r="397" spans="1:12" s="78" customFormat="1" ht="36.75" customHeight="1" hidden="1">
      <c r="A397" s="168"/>
      <c r="B397" s="84"/>
      <c r="C397" s="62" t="s">
        <v>20</v>
      </c>
      <c r="D397" s="79"/>
      <c r="E397" s="82"/>
      <c r="F397" s="82"/>
      <c r="G397" s="2"/>
      <c r="H397" s="80"/>
      <c r="I397" s="3"/>
      <c r="J397" s="80"/>
      <c r="K397" s="2"/>
      <c r="L397" s="81"/>
    </row>
    <row r="398" spans="1:12" s="78" customFormat="1" ht="19.5" customHeight="1">
      <c r="A398" s="168"/>
      <c r="B398" s="168"/>
      <c r="C398" s="62" t="s">
        <v>161</v>
      </c>
      <c r="D398" s="79"/>
      <c r="E398" s="82"/>
      <c r="F398" s="82">
        <f>F399</f>
        <v>6500</v>
      </c>
      <c r="G398" s="2"/>
      <c r="H398" s="80"/>
      <c r="I398" s="3"/>
      <c r="J398" s="80"/>
      <c r="K398" s="2"/>
      <c r="L398" s="81"/>
    </row>
    <row r="399" spans="1:12" s="78" customFormat="1" ht="19.5" customHeight="1">
      <c r="A399" s="168"/>
      <c r="B399" s="191"/>
      <c r="C399" s="62" t="s">
        <v>160</v>
      </c>
      <c r="D399" s="79"/>
      <c r="E399" s="82"/>
      <c r="F399" s="82">
        <v>6500</v>
      </c>
      <c r="G399" s="2"/>
      <c r="H399" s="80"/>
      <c r="I399" s="3"/>
      <c r="J399" s="80"/>
      <c r="K399" s="2"/>
      <c r="L399" s="81"/>
    </row>
    <row r="400" spans="1:12" s="78" customFormat="1" ht="36" customHeight="1" hidden="1">
      <c r="A400" s="99"/>
      <c r="B400" s="191"/>
      <c r="C400" s="62" t="s">
        <v>20</v>
      </c>
      <c r="D400" s="79"/>
      <c r="E400" s="82"/>
      <c r="F400" s="82"/>
      <c r="G400" s="2"/>
      <c r="H400" s="80"/>
      <c r="I400" s="3"/>
      <c r="J400" s="80"/>
      <c r="K400" s="2"/>
      <c r="L400" s="81"/>
    </row>
    <row r="401" spans="1:12" s="78" customFormat="1" ht="21" customHeight="1" hidden="1">
      <c r="A401" s="99"/>
      <c r="B401" s="99"/>
      <c r="C401" s="62" t="s">
        <v>165</v>
      </c>
      <c r="D401" s="79"/>
      <c r="E401" s="82"/>
      <c r="F401" s="82"/>
      <c r="G401" s="2"/>
      <c r="H401" s="80"/>
      <c r="I401" s="3"/>
      <c r="J401" s="80"/>
      <c r="K401" s="2"/>
      <c r="L401" s="81"/>
    </row>
    <row r="402" spans="1:12" s="92" customFormat="1" ht="19.5">
      <c r="A402" s="126"/>
      <c r="B402" s="127"/>
      <c r="C402" s="128" t="s">
        <v>11</v>
      </c>
      <c r="D402" s="129">
        <f>+D388+D376+D350+D322+D273+D259+D192+D182+D179+D161+D151+D123+D117+D95+D92+D55</f>
        <v>31982075.270000003</v>
      </c>
      <c r="E402" s="130">
        <f>E350+E332+E273+E259+E192+E123+E55+E322+E388+E95+E189+E161+E117+E109</f>
        <v>249000</v>
      </c>
      <c r="F402" s="130">
        <f>F55+F109+F123+F259+F350+F388+F332+F273+F192</f>
        <v>283755</v>
      </c>
      <c r="G402" s="131">
        <f>F402-E402</f>
        <v>34755</v>
      </c>
      <c r="H402" s="131"/>
      <c r="I402" s="132"/>
      <c r="J402" s="133">
        <f>F402-E402</f>
        <v>34755</v>
      </c>
      <c r="K402" s="90"/>
      <c r="L402" s="91"/>
    </row>
    <row r="403" spans="1:12" s="78" customFormat="1" ht="18.75" hidden="1">
      <c r="A403" s="61"/>
      <c r="B403" s="60"/>
      <c r="D403" s="79"/>
      <c r="E403" s="82"/>
      <c r="G403" s="2"/>
      <c r="H403" s="2"/>
      <c r="I403" s="3"/>
      <c r="J403" s="80"/>
      <c r="K403" s="2"/>
      <c r="L403" s="81"/>
    </row>
    <row r="404" spans="1:12" s="78" customFormat="1" ht="18.75" hidden="1">
      <c r="A404" s="61"/>
      <c r="B404" s="60"/>
      <c r="D404" s="79"/>
      <c r="E404" s="80"/>
      <c r="F404" s="2"/>
      <c r="G404" s="2"/>
      <c r="H404" s="2"/>
      <c r="I404" s="3"/>
      <c r="J404" s="80"/>
      <c r="K404" s="2"/>
      <c r="L404" s="81"/>
    </row>
    <row r="405" spans="1:12" s="78" customFormat="1" ht="18.75" hidden="1">
      <c r="A405" s="61"/>
      <c r="B405" s="60"/>
      <c r="D405" s="79"/>
      <c r="E405" s="2"/>
      <c r="F405" s="2"/>
      <c r="G405" s="2"/>
      <c r="H405" s="2"/>
      <c r="I405" s="3"/>
      <c r="J405" s="80"/>
      <c r="K405" s="2"/>
      <c r="L405" s="81"/>
    </row>
    <row r="406" spans="1:12" s="78" customFormat="1" ht="18.75" hidden="1">
      <c r="A406" s="61"/>
      <c r="B406" s="60"/>
      <c r="D406" s="79"/>
      <c r="E406" s="80"/>
      <c r="F406" s="80"/>
      <c r="G406" s="80"/>
      <c r="H406" s="80"/>
      <c r="I406" s="115"/>
      <c r="J406" s="80"/>
      <c r="K406" s="2"/>
      <c r="L406" s="81"/>
    </row>
    <row r="407" spans="1:12" s="78" customFormat="1" ht="18.75" hidden="1">
      <c r="A407" s="61"/>
      <c r="B407" s="60"/>
      <c r="D407" s="79"/>
      <c r="E407" s="2"/>
      <c r="F407" s="2"/>
      <c r="G407" s="2"/>
      <c r="H407" s="2"/>
      <c r="I407" s="3"/>
      <c r="J407" s="80"/>
      <c r="K407" s="2"/>
      <c r="L407" s="81"/>
    </row>
    <row r="408" spans="1:12" s="83" customFormat="1" ht="18.75" hidden="1">
      <c r="A408" s="134"/>
      <c r="B408" s="86"/>
      <c r="D408" s="85"/>
      <c r="E408" s="2"/>
      <c r="F408" s="2"/>
      <c r="G408" s="2"/>
      <c r="H408" s="2"/>
      <c r="I408" s="3"/>
      <c r="J408" s="80"/>
      <c r="K408" s="2"/>
      <c r="L408" s="86"/>
    </row>
    <row r="409" spans="1:10" s="2" customFormat="1" ht="18.75" hidden="1">
      <c r="A409" s="59"/>
      <c r="E409" s="80"/>
      <c r="I409" s="3"/>
      <c r="J409" s="80">
        <f>J48-J402</f>
        <v>0</v>
      </c>
    </row>
    <row r="410" spans="1:10" s="2" customFormat="1" ht="18.75" customHeight="1" hidden="1">
      <c r="A410" s="209" t="s">
        <v>105</v>
      </c>
      <c r="B410" s="209"/>
      <c r="C410" s="209"/>
      <c r="E410" s="80"/>
      <c r="I410" s="3"/>
      <c r="J410" s="80"/>
    </row>
    <row r="411" spans="9:10" s="2" customFormat="1" ht="18.75" hidden="1">
      <c r="I411" s="3"/>
      <c r="J411" s="80"/>
    </row>
    <row r="412" spans="1:10" s="90" customFormat="1" ht="18.75" hidden="1">
      <c r="A412" s="92"/>
      <c r="B412" s="92" t="s">
        <v>106</v>
      </c>
      <c r="C412" s="92"/>
      <c r="D412" s="92"/>
      <c r="E412" s="92" t="s">
        <v>4</v>
      </c>
      <c r="F412" s="92" t="s">
        <v>5</v>
      </c>
      <c r="I412" s="89"/>
      <c r="J412" s="88"/>
    </row>
    <row r="413" spans="1:10" s="2" customFormat="1" ht="18.75" hidden="1">
      <c r="A413" s="78"/>
      <c r="B413" s="78"/>
      <c r="C413" s="78"/>
      <c r="D413" s="78"/>
      <c r="E413" s="78"/>
      <c r="F413" s="78"/>
      <c r="I413" s="3"/>
      <c r="J413" s="80"/>
    </row>
    <row r="414" spans="1:10" s="2" customFormat="1" ht="75" hidden="1">
      <c r="A414" s="78"/>
      <c r="B414" s="134">
        <v>903</v>
      </c>
      <c r="C414" s="124" t="s">
        <v>107</v>
      </c>
      <c r="D414" s="78"/>
      <c r="E414" s="82"/>
      <c r="F414" s="82"/>
      <c r="I414" s="3"/>
      <c r="J414" s="80"/>
    </row>
    <row r="415" spans="1:10" s="2" customFormat="1" ht="37.5" hidden="1">
      <c r="A415" s="231"/>
      <c r="B415" s="53">
        <v>952</v>
      </c>
      <c r="C415" s="135" t="s">
        <v>108</v>
      </c>
      <c r="D415" s="78"/>
      <c r="E415" s="82"/>
      <c r="F415" s="82"/>
      <c r="I415" s="3"/>
      <c r="J415" s="80"/>
    </row>
    <row r="416" spans="1:10" s="2" customFormat="1" ht="19.5" hidden="1">
      <c r="A416" s="231"/>
      <c r="B416" s="136"/>
      <c r="C416" s="137"/>
      <c r="D416" s="78"/>
      <c r="E416" s="82"/>
      <c r="F416" s="82"/>
      <c r="I416" s="3"/>
      <c r="J416" s="80"/>
    </row>
    <row r="417" spans="1:10" s="140" customFormat="1" ht="12.75" customHeight="1" hidden="1">
      <c r="A417" s="231"/>
      <c r="B417" s="136"/>
      <c r="C417" s="137"/>
      <c r="D417" s="138"/>
      <c r="E417" s="139"/>
      <c r="F417" s="139"/>
      <c r="I417" s="141"/>
      <c r="J417" s="142"/>
    </row>
    <row r="418" spans="1:10" s="140" customFormat="1" ht="19.5" hidden="1">
      <c r="A418" s="231"/>
      <c r="B418" s="143"/>
      <c r="C418" s="137"/>
      <c r="D418" s="138"/>
      <c r="E418" s="139"/>
      <c r="F418" s="139"/>
      <c r="I418" s="141"/>
      <c r="J418" s="142"/>
    </row>
    <row r="419" spans="1:10" s="2" customFormat="1" ht="18.75" customHeight="1" hidden="1">
      <c r="A419" s="203" t="s">
        <v>11</v>
      </c>
      <c r="B419" s="204"/>
      <c r="C419" s="205"/>
      <c r="D419" s="78"/>
      <c r="E419" s="82">
        <f>E414+E415</f>
        <v>0</v>
      </c>
      <c r="F419" s="82">
        <f>F414+F415</f>
        <v>0</v>
      </c>
      <c r="H419" s="80">
        <f>E419-F419</f>
        <v>0</v>
      </c>
      <c r="I419" s="3"/>
      <c r="J419" s="80"/>
    </row>
    <row r="420" spans="9:10" s="2" customFormat="1" ht="18.75" hidden="1">
      <c r="I420" s="3"/>
      <c r="J420" s="80"/>
    </row>
    <row r="421" spans="1:10" s="2" customFormat="1" ht="18.75" customHeight="1" hidden="1">
      <c r="A421" s="209" t="s">
        <v>109</v>
      </c>
      <c r="B421" s="209"/>
      <c r="C421" s="209"/>
      <c r="E421" s="80"/>
      <c r="H421" s="80">
        <f>J48-J402</f>
        <v>0</v>
      </c>
      <c r="I421" s="3"/>
      <c r="J421" s="80"/>
    </row>
    <row r="422" spans="9:10" s="2" customFormat="1" ht="18.75" hidden="1">
      <c r="I422" s="3"/>
      <c r="J422" s="80"/>
    </row>
    <row r="423" spans="1:10" s="90" customFormat="1" ht="18.75" hidden="1">
      <c r="A423" s="92"/>
      <c r="B423" s="92" t="s">
        <v>106</v>
      </c>
      <c r="C423" s="92"/>
      <c r="D423" s="92"/>
      <c r="E423" s="92" t="s">
        <v>4</v>
      </c>
      <c r="F423" s="92" t="s">
        <v>5</v>
      </c>
      <c r="I423" s="89"/>
      <c r="J423" s="88"/>
    </row>
    <row r="424" spans="1:10" s="2" customFormat="1" ht="18.75" hidden="1">
      <c r="A424" s="78"/>
      <c r="B424" s="78"/>
      <c r="C424" s="78"/>
      <c r="D424" s="78"/>
      <c r="E424" s="78"/>
      <c r="F424" s="78"/>
      <c r="I424" s="3"/>
      <c r="J424" s="80"/>
    </row>
    <row r="425" spans="1:25" s="2" customFormat="1" ht="18.75" hidden="1">
      <c r="A425" s="78"/>
      <c r="B425" s="61">
        <v>992</v>
      </c>
      <c r="C425" s="78" t="s">
        <v>110</v>
      </c>
      <c r="D425" s="78"/>
      <c r="E425" s="82"/>
      <c r="F425" s="82">
        <f>F427</f>
        <v>0</v>
      </c>
      <c r="H425" s="80">
        <f>H421-F427</f>
        <v>0</v>
      </c>
      <c r="I425" s="3"/>
      <c r="J425" s="8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s="2" customFormat="1" ht="75" hidden="1">
      <c r="A426" s="78"/>
      <c r="B426" s="61">
        <v>963</v>
      </c>
      <c r="C426" s="124" t="s">
        <v>111</v>
      </c>
      <c r="D426" s="78"/>
      <c r="E426" s="82"/>
      <c r="F426" s="82"/>
      <c r="I426" s="3"/>
      <c r="J426" s="8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10" s="2" customFormat="1" ht="18.75" customHeight="1" hidden="1">
      <c r="A427" s="203" t="s">
        <v>11</v>
      </c>
      <c r="B427" s="204"/>
      <c r="C427" s="205"/>
      <c r="D427" s="78"/>
      <c r="E427" s="82">
        <f>E425+E426</f>
        <v>0</v>
      </c>
      <c r="F427" s="82"/>
      <c r="I427" s="3"/>
      <c r="J427" s="80"/>
    </row>
    <row r="428" spans="9:25" s="2" customFormat="1" ht="18.75" hidden="1">
      <c r="I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8:25" s="2" customFormat="1" ht="18.75" hidden="1">
      <c r="H429" s="115">
        <f>G402-H48</f>
        <v>0</v>
      </c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9:25" s="2" customFormat="1" ht="18.75" hidden="1">
      <c r="I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9:25" s="2" customFormat="1" ht="18.75" hidden="1">
      <c r="I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9:25" s="2" customFormat="1" ht="18.75" hidden="1">
      <c r="I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s="2" customFormat="1" ht="18.75">
      <c r="A433" s="2" t="s">
        <v>173</v>
      </c>
      <c r="F433" s="200"/>
      <c r="I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s="2" customFormat="1" ht="18.75">
      <c r="A434" s="229" t="s">
        <v>174</v>
      </c>
      <c r="B434" s="229"/>
      <c r="C434" s="229"/>
      <c r="D434" s="229"/>
      <c r="E434" s="229"/>
      <c r="F434" s="229"/>
      <c r="I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s="2" customFormat="1" ht="18.75">
      <c r="A435" s="229"/>
      <c r="B435" s="229"/>
      <c r="C435" s="229"/>
      <c r="D435" s="229"/>
      <c r="E435" s="229"/>
      <c r="F435" s="229"/>
      <c r="I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9:25" s="2" customFormat="1" ht="18.75">
      <c r="I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9:25" s="2" customFormat="1" ht="18.75">
      <c r="I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9:25" s="2" customFormat="1" ht="18.75">
      <c r="I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9:25" s="2" customFormat="1" ht="18.75">
      <c r="I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9:25" s="2" customFormat="1" ht="18.75">
      <c r="I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  <row r="556" s="2" customFormat="1" ht="18.75">
      <c r="I556" s="3"/>
    </row>
    <row r="557" s="2" customFormat="1" ht="18.75">
      <c r="I557" s="3"/>
    </row>
  </sheetData>
  <sheetProtection/>
  <mergeCells count="52">
    <mergeCell ref="A435:F435"/>
    <mergeCell ref="B31:C31"/>
    <mergeCell ref="B32:C32"/>
    <mergeCell ref="B34:C34"/>
    <mergeCell ref="B38:C38"/>
    <mergeCell ref="B46:C46"/>
    <mergeCell ref="A419:C419"/>
    <mergeCell ref="A421:C421"/>
    <mergeCell ref="B35:C35"/>
    <mergeCell ref="A415:A418"/>
    <mergeCell ref="A434:F434"/>
    <mergeCell ref="B43:C43"/>
    <mergeCell ref="B47:C47"/>
    <mergeCell ref="B42:D42"/>
    <mergeCell ref="B36:C36"/>
    <mergeCell ref="B29:C29"/>
    <mergeCell ref="B44:C44"/>
    <mergeCell ref="B45:C45"/>
    <mergeCell ref="B41:D41"/>
    <mergeCell ref="B40:C40"/>
    <mergeCell ref="A4:C4"/>
    <mergeCell ref="B18:C18"/>
    <mergeCell ref="B30:C30"/>
    <mergeCell ref="B12:C12"/>
    <mergeCell ref="B24:C24"/>
    <mergeCell ref="B25:C25"/>
    <mergeCell ref="B23:C23"/>
    <mergeCell ref="B10:C10"/>
    <mergeCell ref="B16:C16"/>
    <mergeCell ref="B33:C33"/>
    <mergeCell ref="B27:C27"/>
    <mergeCell ref="B26:C26"/>
    <mergeCell ref="B28:C28"/>
    <mergeCell ref="B22:C22"/>
    <mergeCell ref="B17:C17"/>
    <mergeCell ref="B21:C21"/>
    <mergeCell ref="I1:J1"/>
    <mergeCell ref="B13:C13"/>
    <mergeCell ref="B14:D14"/>
    <mergeCell ref="B15:C15"/>
    <mergeCell ref="B20:C20"/>
    <mergeCell ref="E1:F3"/>
    <mergeCell ref="A6:C6"/>
    <mergeCell ref="B11:C11"/>
    <mergeCell ref="B9:C9"/>
    <mergeCell ref="B19:C19"/>
    <mergeCell ref="B39:C39"/>
    <mergeCell ref="A427:C427"/>
    <mergeCell ref="B37:C37"/>
    <mergeCell ref="B48:C48"/>
    <mergeCell ref="A50:C50"/>
    <mergeCell ref="A410:C410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 Dąbrowska</cp:lastModifiedBy>
  <cp:lastPrinted>2020-06-22T09:48:34Z</cp:lastPrinted>
  <dcterms:created xsi:type="dcterms:W3CDTF">2013-04-02T12:58:53Z</dcterms:created>
  <dcterms:modified xsi:type="dcterms:W3CDTF">2020-07-31T06:58:39Z</dcterms:modified>
  <cp:category/>
  <cp:version/>
  <cp:contentType/>
  <cp:contentStatus/>
</cp:coreProperties>
</file>