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'zal_1'!$A$1:$F$396</definedName>
  </definedNames>
  <calcPr fullCalcOnLoad="1"/>
</workbook>
</file>

<file path=xl/sharedStrings.xml><?xml version="1.0" encoding="utf-8"?>
<sst xmlns="http://schemas.openxmlformats.org/spreadsheetml/2006/main" count="418" uniqueCount="168">
  <si>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</si>
  <si>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</si>
  <si>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</si>
  <si>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</si>
  <si>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</si>
  <si>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</si>
  <si>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</si>
  <si>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</si>
  <si>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</si>
  <si>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</si>
  <si>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</si>
  <si>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</si>
  <si>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</si>
  <si>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</si>
  <si>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</si>
  <si>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</si>
  <si>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</si>
  <si>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</si>
  <si>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</si>
  <si>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</si>
  <si>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</si>
  <si>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</si>
  <si>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</si>
  <si>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</si>
  <si>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</si>
  <si>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</si>
  <si>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</si>
  <si>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</si>
  <si>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</si>
  <si>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</si>
  <si>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</si>
  <si>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</si>
  <si>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</si>
  <si>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</si>
  <si>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</si>
  <si>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</si>
  <si>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</si>
  <si>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</si>
  <si>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</si>
  <si>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</si>
  <si>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</si>
  <si>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</si>
  <si>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</si>
  <si>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</si>
  <si>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</si>
  <si>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</si>
  <si>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</si>
  <si>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</si>
  <si>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</si>
  <si>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</si>
  <si>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</si>
  <si>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</si>
  <si>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</si>
  <si>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</si>
  <si>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</si>
  <si>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</si>
  <si>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</si>
  <si>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</si>
  <si>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</si>
  <si>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</si>
  <si>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</si>
  <si>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</si>
  <si>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</si>
  <si>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</si>
  <si>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</si>
  <si>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</si>
  <si>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</si>
  <si>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</si>
  <si>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</si>
  <si>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</si>
  <si>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</si>
  <si>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</si>
  <si>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</si>
  <si>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</si>
  <si>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</si>
  <si>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</si>
  <si>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</si>
  <si>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</si>
  <si>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</si>
  <si>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</si>
  <si>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</si>
  <si>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</si>
  <si>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</si>
  <si>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</si>
  <si>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</si>
  <si>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</si>
  <si>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</si>
  <si>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</si>
  <si>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</si>
  <si>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</si>
  <si>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</si>
  <si>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</si>
  <si>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</si>
  <si>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</si>
  <si>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</si>
  <si>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</si>
  <si>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</si>
  <si>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</si>
  <si>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</si>
  <si>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</si>
  <si>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</si>
  <si>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</si>
  <si>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</si>
  <si>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</si>
  <si>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</si>
  <si>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</si>
  <si>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</si>
  <si>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</si>
  <si>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</si>
  <si>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</si>
  <si>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</si>
  <si>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</si>
  <si>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</si>
  <si>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</si>
  <si>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</si>
  <si>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</si>
  <si>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</si>
  <si>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</si>
  <si>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</si>
  <si>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</si>
  <si>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</si>
  <si>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</si>
  <si>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</si>
  <si>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</si>
  <si>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</si>
  <si>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</si>
  <si>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</si>
  <si>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</si>
  <si>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</si>
  <si>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</si>
  <si>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</si>
  <si>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</si>
  <si>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</si>
  <si>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</si>
  <si>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</si>
  <si>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</si>
  <si>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</si>
  <si>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</si>
  <si>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</si>
  <si>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</si>
  <si>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</si>
  <si>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</si>
  <si>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</si>
  <si>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</si>
  <si>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</si>
  <si>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</si>
  <si>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</si>
  <si>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</si>
  <si>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</si>
  <si>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</si>
  <si>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</si>
  <si>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</si>
  <si>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</si>
  <si>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</si>
  <si>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</si>
  <si>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</si>
  <si>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</si>
  <si>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</si>
  <si>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</si>
  <si>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</si>
  <si>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Dotacje otrzymane z funduszy celowych na finansowanie lub dofinansowanie kosztów realizacji inwestycji i zakupów inwestycyjnych jsfp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</si>
  <si>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</si>
  <si>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Drogi publiczne powiatowe</t>
  </si>
  <si>
    <t>Realizacja zadań wymagających stosowania specjalnej organizacji nauki i metod pracy dla dzieci i młodzieży w gimnazjach i klasach dotychczasowego gimnazjum prowadzonych w innych typach szkół</t>
  </si>
  <si>
    <t>wydatki bieżące jednostek budżetowych- wynagrodzenia i składniki od nich naliczane (zlecone)</t>
  </si>
  <si>
    <t>Działalność placówek opiekuńczo-wychowawczych</t>
  </si>
  <si>
    <t>wydatki jednostek budżetowych - wydatki związane z realizacją ich statutowych zadań</t>
  </si>
  <si>
    <t>Załącznik nr 1 do Zarządzenia Wójta Gminy Kłomnice nr 171/2018 z dnia 07.12.2018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</si>
</sst>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1"/>
  <sheetViews>
    <sheetView tabSelected="1" zoomScalePageLayoutView="0" workbookViewId="0" topLeftCell="A285">
      <selection activeCell="F396" sqref="F396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4" t="s">
        <v>167</v>
      </c>
      <c r="F1" s="214"/>
      <c r="I1" s="211"/>
      <c r="J1" s="211"/>
    </row>
    <row r="2" spans="1:10" ht="18.75">
      <c r="A2" s="5"/>
      <c r="B2" s="5"/>
      <c r="C2" s="5" t="s">
        <v>123</v>
      </c>
      <c r="D2" s="5"/>
      <c r="E2" s="214"/>
      <c r="F2" s="214"/>
      <c r="G2" s="5"/>
      <c r="H2" s="5"/>
      <c r="I2" s="6"/>
      <c r="J2" s="5"/>
    </row>
    <row r="3" spans="1:10" ht="18.75">
      <c r="A3" s="7"/>
      <c r="B3" s="7"/>
      <c r="C3" s="7"/>
      <c r="D3" s="7"/>
      <c r="E3" s="214"/>
      <c r="F3" s="214"/>
      <c r="G3" s="7"/>
      <c r="H3" s="7"/>
      <c r="I3" s="8"/>
      <c r="J3" s="7"/>
    </row>
    <row r="4" spans="1:11" s="10" customFormat="1" ht="18.75">
      <c r="A4" s="193" t="s">
        <v>0</v>
      </c>
      <c r="B4" s="193"/>
      <c r="C4" s="193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1" t="s">
        <v>1</v>
      </c>
      <c r="B6" s="201"/>
      <c r="C6" s="201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07" t="s">
        <v>3</v>
      </c>
      <c r="C9" s="208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07"/>
      <c r="C10" s="208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5" t="s">
        <v>16</v>
      </c>
      <c r="C11" s="206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1" t="s">
        <v>125</v>
      </c>
      <c r="C12" s="192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137</v>
      </c>
      <c r="B13" s="189" t="s">
        <v>47</v>
      </c>
      <c r="C13" s="19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1" t="s">
        <v>138</v>
      </c>
      <c r="C14" s="204"/>
      <c r="D14" s="192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1" t="s">
        <v>114</v>
      </c>
      <c r="C15" s="192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9" t="s">
        <v>56</v>
      </c>
      <c r="C16" s="210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1" t="s">
        <v>125</v>
      </c>
      <c r="C17" s="192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4" t="s">
        <v>151</v>
      </c>
      <c r="C18" s="195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1" t="s">
        <v>125</v>
      </c>
      <c r="C19" s="192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12" t="s">
        <v>74</v>
      </c>
      <c r="C20" s="213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1" t="s">
        <v>114</v>
      </c>
      <c r="C21" s="192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1" t="s">
        <v>127</v>
      </c>
      <c r="C22" s="192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89" t="s">
        <v>134</v>
      </c>
      <c r="C23" s="190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57.75" customHeight="1" hidden="1">
      <c r="A24" s="14"/>
      <c r="B24" s="191" t="s">
        <v>8</v>
      </c>
      <c r="C24" s="192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1" t="s">
        <v>125</v>
      </c>
      <c r="C25" s="192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4" t="s">
        <v>118</v>
      </c>
      <c r="C26" s="215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1" t="s">
        <v>115</v>
      </c>
      <c r="C27" s="192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>
      <c r="A28" s="154">
        <v>801</v>
      </c>
      <c r="B28" s="216" t="s">
        <v>7</v>
      </c>
      <c r="C28" s="217"/>
      <c r="D28" s="152"/>
      <c r="E28" s="153">
        <f>E29</f>
        <v>2513.94</v>
      </c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>
      <c r="A29" s="14"/>
      <c r="B29" s="191" t="s">
        <v>114</v>
      </c>
      <c r="C29" s="192"/>
      <c r="D29" s="16"/>
      <c r="E29" s="25">
        <v>2513.94</v>
      </c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1" t="s">
        <v>125</v>
      </c>
      <c r="C30" s="192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4" t="s">
        <v>85</v>
      </c>
      <c r="C31" s="215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1" t="s">
        <v>125</v>
      </c>
      <c r="C32" s="192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212" t="s">
        <v>9</v>
      </c>
      <c r="C33" s="213"/>
      <c r="D33" s="19"/>
      <c r="E33" s="20">
        <f>E35+E34</f>
        <v>9150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>
      <c r="A34" s="145"/>
      <c r="B34" s="191" t="s">
        <v>114</v>
      </c>
      <c r="C34" s="192"/>
      <c r="D34" s="146"/>
      <c r="E34" s="147">
        <v>9150</v>
      </c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1" t="s">
        <v>125</v>
      </c>
      <c r="C35" s="192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89" t="s">
        <v>10</v>
      </c>
      <c r="C36" s="190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1" t="s">
        <v>129</v>
      </c>
      <c r="C37" s="192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1" t="s">
        <v>114</v>
      </c>
      <c r="C38" s="192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94" t="s">
        <v>140</v>
      </c>
      <c r="C39" s="195"/>
      <c r="D39" s="152"/>
      <c r="E39" s="153">
        <f>E42+E40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1" t="s">
        <v>125</v>
      </c>
      <c r="C40" s="204"/>
      <c r="D40" s="192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1" t="s">
        <v>114</v>
      </c>
      <c r="C41" s="204"/>
      <c r="D41" s="192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191" t="s">
        <v>141</v>
      </c>
      <c r="C42" s="204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4" t="s">
        <v>103</v>
      </c>
      <c r="C43" s="195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1" t="s">
        <v>160</v>
      </c>
      <c r="C44" s="192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199" t="s">
        <v>11</v>
      </c>
      <c r="C45" s="200"/>
      <c r="D45" s="29"/>
      <c r="E45" s="30">
        <f>E42+E33+E20+E39+E28</f>
        <v>11663.94</v>
      </c>
      <c r="F45" s="30">
        <f>F33+F31+F28+F26+F23+F13+F36+F20+F39+F16+F18+F11+F43</f>
        <v>0</v>
      </c>
      <c r="G45" s="31"/>
      <c r="H45" s="32">
        <f>F45-E45</f>
        <v>-11663.94</v>
      </c>
      <c r="I45" s="33"/>
      <c r="J45" s="34">
        <f>F45-E45</f>
        <v>-11663.94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1" t="s">
        <v>12</v>
      </c>
      <c r="B47" s="201"/>
      <c r="C47" s="201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21625.56</v>
      </c>
      <c r="F52" s="47">
        <f>F82+F53+F62+F73</f>
        <v>21625.56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21625.56</v>
      </c>
      <c r="F62" s="55">
        <f>F63+F64+F65+F66+F67+F68+F69+F70</f>
        <v>21625.56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>
      <c r="A64" s="51"/>
      <c r="B64" s="52"/>
      <c r="C64" s="62" t="s">
        <v>29</v>
      </c>
      <c r="D64" s="54"/>
      <c r="E64" s="55">
        <v>21625.56</v>
      </c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>
      <c r="A69" s="51"/>
      <c r="B69" s="52"/>
      <c r="C69" s="62" t="s">
        <v>25</v>
      </c>
      <c r="D69" s="54"/>
      <c r="E69" s="55"/>
      <c r="F69" s="55">
        <v>21625.56</v>
      </c>
      <c r="G69" s="188"/>
      <c r="H69" s="57"/>
      <c r="I69" s="58"/>
      <c r="J69" s="57"/>
      <c r="K69" s="59"/>
      <c r="L69" s="60"/>
    </row>
    <row r="70" spans="1:12" s="61" customFormat="1" ht="18.75" hidden="1">
      <c r="A70" s="51"/>
      <c r="B70" s="52"/>
      <c r="C70" s="62" t="s">
        <v>26</v>
      </c>
      <c r="D70" s="54"/>
      <c r="E70" s="64"/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158</v>
      </c>
      <c r="C73" s="63" t="s">
        <v>159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 hidden="1">
      <c r="A92" s="27">
        <v>600</v>
      </c>
      <c r="B92" s="75"/>
      <c r="C92" s="26" t="s">
        <v>47</v>
      </c>
      <c r="D92" s="46">
        <f>+D93+D96+D100+D103</f>
        <v>4201601</v>
      </c>
      <c r="E92" s="47">
        <f>E93+E96+E100+E103</f>
        <v>0</v>
      </c>
      <c r="F92" s="47">
        <f>F96+F100+F93</f>
        <v>0</v>
      </c>
      <c r="G92" s="48"/>
      <c r="H92" s="71" t="s">
        <v>123</v>
      </c>
      <c r="I92" s="72"/>
      <c r="J92" s="48"/>
      <c r="K92" s="73"/>
      <c r="L92" s="74"/>
    </row>
    <row r="93" spans="2:12" s="61" customFormat="1" ht="21" customHeight="1" hidden="1">
      <c r="B93" s="76">
        <v>60014</v>
      </c>
      <c r="C93" s="63" t="s">
        <v>162</v>
      </c>
      <c r="D93" s="54">
        <v>1174650</v>
      </c>
      <c r="E93" s="55">
        <f>+E95+E94</f>
        <v>0</v>
      </c>
      <c r="F93" s="55">
        <f>F94+F95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>
        <v>0</v>
      </c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 hidden="1">
      <c r="A96" s="134"/>
      <c r="B96" s="76">
        <v>60016</v>
      </c>
      <c r="C96" s="63" t="s">
        <v>48</v>
      </c>
      <c r="D96" s="54">
        <v>2961951</v>
      </c>
      <c r="E96" s="55">
        <f>E99+E98</f>
        <v>0</v>
      </c>
      <c r="F96" s="55">
        <f>F98+F99+F105+F112+F97</f>
        <v>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 hidden="1">
      <c r="A98" s="168"/>
      <c r="B98" s="76"/>
      <c r="C98" s="62" t="s">
        <v>20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18.75" customHeight="1" hidden="1">
      <c r="A99" s="168"/>
      <c r="B99" s="76"/>
      <c r="C99" s="62" t="s">
        <v>26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7.25" customHeight="1" hidden="1">
      <c r="A100" s="168"/>
      <c r="B100" s="76">
        <v>60017</v>
      </c>
      <c r="C100" s="63" t="s">
        <v>49</v>
      </c>
      <c r="D100" s="54">
        <v>27000</v>
      </c>
      <c r="E100" s="55">
        <f>E102+E101</f>
        <v>0</v>
      </c>
      <c r="F100" s="55">
        <f>F102+F101</f>
        <v>0</v>
      </c>
      <c r="G100" s="56"/>
      <c r="H100" s="57"/>
      <c r="I100" s="58"/>
      <c r="J100" s="57"/>
      <c r="K100" s="59"/>
      <c r="L100" s="60"/>
    </row>
    <row r="101" spans="1:12" s="61" customFormat="1" ht="37.5" customHeight="1" hidden="1">
      <c r="A101" s="168"/>
      <c r="B101" s="76"/>
      <c r="C101" s="62" t="s">
        <v>20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61" customFormat="1" ht="18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23.25" customHeight="1" hidden="1">
      <c r="A103" s="168"/>
      <c r="B103" s="76">
        <v>60078</v>
      </c>
      <c r="C103" s="63" t="s">
        <v>50</v>
      </c>
      <c r="D103" s="54">
        <v>38000</v>
      </c>
      <c r="E103" s="55">
        <f>E104+E105</f>
        <v>0</v>
      </c>
      <c r="F103" s="55">
        <f>F104+F105</f>
        <v>0</v>
      </c>
      <c r="G103" s="56"/>
      <c r="H103" s="57"/>
      <c r="I103" s="58"/>
      <c r="J103" s="57"/>
      <c r="K103" s="59"/>
      <c r="L103" s="60"/>
    </row>
    <row r="104" spans="1:12" s="61" customFormat="1" ht="36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.75" customHeight="1" hidden="1">
      <c r="A105" s="99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27" customFormat="1" ht="21" customHeight="1" hidden="1">
      <c r="A106" s="27">
        <v>700</v>
      </c>
      <c r="B106" s="75"/>
      <c r="C106" s="26" t="s">
        <v>51</v>
      </c>
      <c r="D106" s="46">
        <v>287000</v>
      </c>
      <c r="E106" s="47">
        <f>E107+E109</f>
        <v>0</v>
      </c>
      <c r="F106" s="47">
        <f>F107+F109</f>
        <v>0</v>
      </c>
      <c r="G106" s="48"/>
      <c r="H106" s="71"/>
      <c r="I106" s="72"/>
      <c r="J106" s="48"/>
      <c r="K106" s="73"/>
      <c r="L106" s="74"/>
    </row>
    <row r="107" spans="2:12" s="61" customFormat="1" ht="36" customHeight="1" hidden="1">
      <c r="B107" s="76">
        <v>70004</v>
      </c>
      <c r="C107" s="63" t="s">
        <v>52</v>
      </c>
      <c r="D107" s="54">
        <v>6500</v>
      </c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36" customHeight="1" hidden="1">
      <c r="B108" s="76"/>
      <c r="C108" s="63"/>
      <c r="D108" s="54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24.75" customHeight="1" hidden="1">
      <c r="B109" s="76">
        <v>70005</v>
      </c>
      <c r="C109" s="63" t="s">
        <v>53</v>
      </c>
      <c r="D109" s="54">
        <v>177000</v>
      </c>
      <c r="E109" s="55">
        <f>E110+E111+E111+E112</f>
        <v>0</v>
      </c>
      <c r="F109" s="55">
        <f>F110+F111+F112</f>
        <v>0</v>
      </c>
      <c r="G109" s="56"/>
      <c r="H109" s="57"/>
      <c r="I109" s="58"/>
      <c r="J109" s="56"/>
      <c r="K109" s="59"/>
      <c r="L109" s="60"/>
    </row>
    <row r="110" spans="2:12" s="61" customFormat="1" ht="36" customHeight="1" hidden="1">
      <c r="B110" s="76"/>
      <c r="C110" s="62" t="s">
        <v>58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2" t="s">
        <v>20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16.5" customHeight="1" hidden="1">
      <c r="B112" s="76"/>
      <c r="C112" s="62" t="s">
        <v>26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27" customFormat="1" ht="18" customHeight="1" hidden="1">
      <c r="A113" s="27">
        <v>710</v>
      </c>
      <c r="B113" s="75"/>
      <c r="C113" s="26" t="s">
        <v>128</v>
      </c>
      <c r="D113" s="46">
        <v>73800</v>
      </c>
      <c r="E113" s="47">
        <f>E114+E117</f>
        <v>0</v>
      </c>
      <c r="F113" s="47">
        <f>F114+F117</f>
        <v>0</v>
      </c>
      <c r="G113" s="48"/>
      <c r="H113" s="71"/>
      <c r="I113" s="72"/>
      <c r="J113" s="73"/>
      <c r="K113" s="73"/>
      <c r="L113" s="74"/>
    </row>
    <row r="114" spans="2:12" s="78" customFormat="1" ht="21" customHeight="1" hidden="1">
      <c r="B114" s="60">
        <v>71004</v>
      </c>
      <c r="C114" s="63" t="s">
        <v>54</v>
      </c>
      <c r="D114" s="79">
        <v>67800</v>
      </c>
      <c r="E114" s="55">
        <f>E115+E116</f>
        <v>0</v>
      </c>
      <c r="F114" s="55">
        <f>F115+F116</f>
        <v>0</v>
      </c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/>
      <c r="C115" s="62" t="s">
        <v>58</v>
      </c>
      <c r="D115" s="77"/>
      <c r="E115" s="55"/>
      <c r="F115" s="55"/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/>
      <c r="C116" s="62" t="s">
        <v>20</v>
      </c>
      <c r="D116" s="77"/>
      <c r="E116" s="55"/>
      <c r="F116" s="55"/>
      <c r="G116" s="80"/>
      <c r="H116" s="80"/>
      <c r="I116" s="3"/>
      <c r="J116" s="2"/>
      <c r="K116" s="2"/>
      <c r="L116" s="81"/>
    </row>
    <row r="117" spans="2:12" s="78" customFormat="1" ht="20.25" customHeight="1" hidden="1">
      <c r="B117" s="60">
        <v>71035</v>
      </c>
      <c r="C117" s="63" t="s">
        <v>55</v>
      </c>
      <c r="D117" s="79">
        <v>6000</v>
      </c>
      <c r="E117" s="55">
        <f>E118</f>
        <v>0</v>
      </c>
      <c r="F117" s="55">
        <f>F118</f>
        <v>0</v>
      </c>
      <c r="G117" s="80"/>
      <c r="H117" s="80"/>
      <c r="I117" s="3"/>
      <c r="J117" s="2"/>
      <c r="K117" s="2"/>
      <c r="L117" s="81"/>
    </row>
    <row r="118" spans="2:12" s="83" customFormat="1" ht="36" customHeight="1" hidden="1">
      <c r="B118" s="84"/>
      <c r="C118" s="62" t="s">
        <v>20</v>
      </c>
      <c r="D118" s="85"/>
      <c r="E118" s="55"/>
      <c r="F118" s="82"/>
      <c r="G118" s="80"/>
      <c r="H118" s="80"/>
      <c r="I118" s="3"/>
      <c r="J118" s="80"/>
      <c r="K118" s="2"/>
      <c r="L118" s="86"/>
    </row>
    <row r="119" spans="1:12" s="92" customFormat="1" ht="18.75" customHeight="1">
      <c r="A119" s="27">
        <v>750</v>
      </c>
      <c r="B119" s="27"/>
      <c r="C119" s="26" t="s">
        <v>56</v>
      </c>
      <c r="D119" s="87">
        <v>2964067.17</v>
      </c>
      <c r="E119" s="47">
        <f>E120+E128+E140+E124+E133+E136</f>
        <v>22140</v>
      </c>
      <c r="F119" s="47">
        <f>F120+F133+F140+F128+F124+F136</f>
        <v>40140</v>
      </c>
      <c r="G119" s="88"/>
      <c r="H119" s="88"/>
      <c r="I119" s="89"/>
      <c r="J119" s="88"/>
      <c r="K119" s="90"/>
      <c r="L119" s="91"/>
    </row>
    <row r="120" spans="1:12" s="78" customFormat="1" ht="18.75" customHeight="1" hidden="1">
      <c r="A120" s="61"/>
      <c r="B120" s="61">
        <v>75011</v>
      </c>
      <c r="C120" s="63" t="s">
        <v>57</v>
      </c>
      <c r="D120" s="79">
        <v>191267.17</v>
      </c>
      <c r="E120" s="55">
        <f>E123+E121</f>
        <v>0</v>
      </c>
      <c r="F120" s="82">
        <f>F121+F122+F123</f>
        <v>0</v>
      </c>
      <c r="G120" s="80"/>
      <c r="H120" s="80"/>
      <c r="I120" s="3"/>
      <c r="J120" s="80"/>
      <c r="K120" s="2"/>
      <c r="L120" s="81"/>
    </row>
    <row r="121" spans="1:12" s="78" customFormat="1" ht="60.75" customHeight="1" hidden="1">
      <c r="A121" s="61"/>
      <c r="B121" s="61"/>
      <c r="C121" s="62" t="s">
        <v>164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30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33.75" customHeight="1" hidden="1">
      <c r="A123" s="61"/>
      <c r="B123" s="61"/>
      <c r="C123" s="62" t="s">
        <v>20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20.25" customHeight="1">
      <c r="A124" s="61"/>
      <c r="B124" s="61">
        <v>75022</v>
      </c>
      <c r="C124" s="63" t="s">
        <v>59</v>
      </c>
      <c r="D124" s="79">
        <v>225550</v>
      </c>
      <c r="E124" s="55">
        <f>E125+E126</f>
        <v>22140</v>
      </c>
      <c r="F124" s="82">
        <f>F125+F127</f>
        <v>22140</v>
      </c>
      <c r="G124" s="80"/>
      <c r="H124" s="80"/>
      <c r="I124" s="3"/>
      <c r="J124" s="80"/>
      <c r="K124" s="2"/>
      <c r="L124" s="81"/>
    </row>
    <row r="125" spans="1:12" s="78" customFormat="1" ht="36" customHeight="1">
      <c r="A125" s="61"/>
      <c r="B125" s="61"/>
      <c r="C125" s="62" t="s">
        <v>20</v>
      </c>
      <c r="D125" s="79"/>
      <c r="E125" s="55">
        <v>18140</v>
      </c>
      <c r="F125" s="82"/>
      <c r="G125" s="80"/>
      <c r="H125" s="80"/>
      <c r="I125" s="3"/>
      <c r="J125" s="80"/>
      <c r="K125" s="2"/>
      <c r="L125" s="81"/>
    </row>
    <row r="126" spans="1:12" s="78" customFormat="1" ht="36" customHeight="1">
      <c r="A126" s="61"/>
      <c r="B126" s="61"/>
      <c r="C126" s="62" t="s">
        <v>30</v>
      </c>
      <c r="D126" s="79"/>
      <c r="E126" s="55">
        <v>4000</v>
      </c>
      <c r="F126" s="82"/>
      <c r="G126" s="80"/>
      <c r="H126" s="80"/>
      <c r="I126" s="3"/>
      <c r="J126" s="80"/>
      <c r="K126" s="2"/>
      <c r="L126" s="81"/>
    </row>
    <row r="127" spans="1:12" s="78" customFormat="1" ht="21.75" customHeight="1">
      <c r="A127" s="61"/>
      <c r="B127" s="61"/>
      <c r="C127" s="62" t="s">
        <v>26</v>
      </c>
      <c r="D127" s="79"/>
      <c r="E127" s="55"/>
      <c r="F127" s="82">
        <v>22140</v>
      </c>
      <c r="G127" s="80"/>
      <c r="H127" s="80"/>
      <c r="I127" s="3"/>
      <c r="J127" s="80"/>
      <c r="K127" s="2"/>
      <c r="L127" s="81"/>
    </row>
    <row r="128" spans="1:12" s="78" customFormat="1" ht="21" customHeight="1">
      <c r="A128" s="61"/>
      <c r="B128" s="61">
        <v>75023</v>
      </c>
      <c r="C128" s="63" t="s">
        <v>60</v>
      </c>
      <c r="D128" s="79">
        <v>2187650</v>
      </c>
      <c r="E128" s="55">
        <f>E130+E131+E129+E132</f>
        <v>0</v>
      </c>
      <c r="F128" s="55">
        <f>F130+F131+F132+F129</f>
        <v>18000</v>
      </c>
      <c r="G128" s="80"/>
      <c r="H128" s="80"/>
      <c r="I128" s="3"/>
      <c r="J128" s="80"/>
      <c r="K128" s="2"/>
      <c r="L128" s="81"/>
    </row>
    <row r="129" spans="1:12" s="78" customFormat="1" ht="36" customHeight="1">
      <c r="A129" s="61"/>
      <c r="B129" s="61"/>
      <c r="C129" s="62" t="s">
        <v>20</v>
      </c>
      <c r="D129" s="79"/>
      <c r="E129" s="55"/>
      <c r="F129" s="82">
        <v>18000</v>
      </c>
      <c r="G129" s="80"/>
      <c r="H129" s="80"/>
      <c r="I129" s="3"/>
      <c r="J129" s="80"/>
      <c r="K129" s="2"/>
      <c r="L129" s="81"/>
    </row>
    <row r="130" spans="1:12" s="78" customFormat="1" ht="34.5" customHeight="1" hidden="1">
      <c r="A130" s="61"/>
      <c r="B130" s="61"/>
      <c r="C130" s="62" t="s">
        <v>30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19.5" customHeight="1" hidden="1">
      <c r="A131" s="134"/>
      <c r="B131" s="61"/>
      <c r="C131" s="62" t="s">
        <v>26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36" customHeight="1" hidden="1">
      <c r="A132" s="168"/>
      <c r="B132" s="61"/>
      <c r="C132" s="62" t="s">
        <v>19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20.25" customHeight="1" hidden="1">
      <c r="A133" s="168"/>
      <c r="B133" s="61">
        <v>75075</v>
      </c>
      <c r="C133" s="63" t="s">
        <v>122</v>
      </c>
      <c r="D133" s="79">
        <v>119000</v>
      </c>
      <c r="E133" s="55">
        <f>E134+E135</f>
        <v>0</v>
      </c>
      <c r="F133" s="55">
        <f>F134+F135</f>
        <v>0</v>
      </c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/>
      <c r="C135" s="62" t="s">
        <v>58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>
        <v>75085</v>
      </c>
      <c r="C136" s="62" t="s">
        <v>145</v>
      </c>
      <c r="D136" s="79"/>
      <c r="E136" s="55">
        <f>E137+E139+E138</f>
        <v>0</v>
      </c>
      <c r="F136" s="82">
        <f>F139+F138</f>
        <v>0</v>
      </c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154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38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/>
      <c r="C139" s="62" t="s">
        <v>20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20.25" customHeight="1" hidden="1">
      <c r="A140" s="168"/>
      <c r="B140" s="61">
        <v>75095</v>
      </c>
      <c r="C140" s="63" t="s">
        <v>37</v>
      </c>
      <c r="D140" s="79">
        <v>240600</v>
      </c>
      <c r="E140" s="55">
        <f>E142+E141</f>
        <v>0</v>
      </c>
      <c r="F140" s="55">
        <f>F142+F141</f>
        <v>0</v>
      </c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38</v>
      </c>
      <c r="D141" s="79"/>
      <c r="E141" s="55"/>
      <c r="F141" s="55"/>
      <c r="G141" s="80"/>
      <c r="H141" s="80"/>
      <c r="I141" s="3"/>
      <c r="J141" s="80"/>
      <c r="K141" s="2"/>
      <c r="L141" s="81"/>
    </row>
    <row r="142" spans="1:12" s="78" customFormat="1" ht="36" customHeight="1" hidden="1">
      <c r="A142" s="99"/>
      <c r="B142" s="61"/>
      <c r="C142" s="62" t="s">
        <v>20</v>
      </c>
      <c r="D142" s="79"/>
      <c r="E142" s="55"/>
      <c r="F142" s="82">
        <v>0</v>
      </c>
      <c r="G142" s="80"/>
      <c r="H142" s="80"/>
      <c r="I142" s="3"/>
      <c r="J142" s="80"/>
      <c r="K142" s="2"/>
      <c r="L142" s="81"/>
    </row>
    <row r="143" spans="1:12" s="78" customFormat="1" ht="52.5" customHeight="1">
      <c r="A143" s="155">
        <v>751</v>
      </c>
      <c r="B143" s="155"/>
      <c r="C143" s="160" t="s">
        <v>120</v>
      </c>
      <c r="D143" s="157"/>
      <c r="E143" s="158">
        <f>E144</f>
        <v>4380</v>
      </c>
      <c r="F143" s="159">
        <f>F144</f>
        <v>4380</v>
      </c>
      <c r="G143" s="80"/>
      <c r="H143" s="80"/>
      <c r="I143" s="3"/>
      <c r="J143" s="80"/>
      <c r="K143" s="2"/>
      <c r="L143" s="81"/>
    </row>
    <row r="144" spans="1:12" s="78" customFormat="1" ht="76.5" customHeight="1">
      <c r="A144" s="61"/>
      <c r="B144" s="61">
        <v>75109</v>
      </c>
      <c r="C144" s="62" t="s">
        <v>146</v>
      </c>
      <c r="D144" s="79"/>
      <c r="E144" s="55">
        <f>E145+E183+E146</f>
        <v>4380</v>
      </c>
      <c r="F144" s="82">
        <f>F145+F146+F147</f>
        <v>4380</v>
      </c>
      <c r="G144" s="80"/>
      <c r="H144" s="80"/>
      <c r="I144" s="3"/>
      <c r="J144" s="80"/>
      <c r="K144" s="2"/>
      <c r="L144" s="81"/>
    </row>
    <row r="145" spans="1:12" s="78" customFormat="1" ht="35.25" customHeight="1" hidden="1">
      <c r="A145" s="61"/>
      <c r="B145" s="61"/>
      <c r="C145" s="62" t="s">
        <v>61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4" customHeight="1">
      <c r="A146" s="61"/>
      <c r="B146" s="61"/>
      <c r="C146" s="62" t="s">
        <v>39</v>
      </c>
      <c r="D146" s="79"/>
      <c r="E146" s="55">
        <v>4380</v>
      </c>
      <c r="F146" s="82"/>
      <c r="G146" s="80"/>
      <c r="H146" s="80"/>
      <c r="I146" s="3"/>
      <c r="J146" s="80"/>
      <c r="K146" s="2"/>
      <c r="L146" s="81"/>
    </row>
    <row r="147" spans="1:12" s="78" customFormat="1" ht="56.25" customHeight="1">
      <c r="A147" s="61"/>
      <c r="B147" s="61"/>
      <c r="C147" s="62" t="s">
        <v>38</v>
      </c>
      <c r="D147" s="79"/>
      <c r="E147" s="55"/>
      <c r="F147" s="82">
        <v>4380</v>
      </c>
      <c r="G147" s="80"/>
      <c r="H147" s="80"/>
      <c r="I147" s="3"/>
      <c r="J147" s="80"/>
      <c r="K147" s="2"/>
      <c r="L147" s="81"/>
    </row>
    <row r="148" spans="1:12" s="92" customFormat="1" ht="36" customHeight="1" hidden="1">
      <c r="A148" s="27">
        <v>752</v>
      </c>
      <c r="B148" s="27"/>
      <c r="C148" s="18" t="s">
        <v>118</v>
      </c>
      <c r="D148" s="87">
        <v>31604</v>
      </c>
      <c r="E148" s="47">
        <f>E149</f>
        <v>0</v>
      </c>
      <c r="F148" s="47">
        <f>F149</f>
        <v>0</v>
      </c>
      <c r="G148" s="88"/>
      <c r="H148" s="88"/>
      <c r="I148" s="89"/>
      <c r="J148" s="88"/>
      <c r="K148" s="90"/>
      <c r="L148" s="91"/>
    </row>
    <row r="149" spans="1:12" s="97" customFormat="1" ht="36" customHeight="1" hidden="1">
      <c r="A149" s="69"/>
      <c r="B149" s="61">
        <v>75212</v>
      </c>
      <c r="C149" s="63" t="s">
        <v>119</v>
      </c>
      <c r="D149" s="79">
        <v>2289</v>
      </c>
      <c r="E149" s="55">
        <f>E150+E151</f>
        <v>0</v>
      </c>
      <c r="F149" s="55">
        <f>F150+F151</f>
        <v>0</v>
      </c>
      <c r="G149" s="94"/>
      <c r="H149" s="94"/>
      <c r="I149" s="95"/>
      <c r="J149" s="94"/>
      <c r="K149" s="95"/>
      <c r="L149" s="96"/>
    </row>
    <row r="150" spans="1:12" s="97" customFormat="1" ht="36" customHeight="1" hidden="1">
      <c r="A150" s="69"/>
      <c r="B150" s="61"/>
      <c r="C150" s="62" t="s">
        <v>38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97" customFormat="1" ht="36" customHeight="1" hidden="1">
      <c r="A151" s="69"/>
      <c r="B151" s="61"/>
      <c r="C151" s="62" t="s">
        <v>39</v>
      </c>
      <c r="D151" s="79"/>
      <c r="E151" s="55"/>
      <c r="F151" s="82"/>
      <c r="G151" s="94"/>
      <c r="H151" s="94"/>
      <c r="I151" s="95"/>
      <c r="J151" s="94"/>
      <c r="K151" s="95"/>
      <c r="L151" s="96"/>
    </row>
    <row r="152" spans="1:12" s="78" customFormat="1" ht="19.5" customHeight="1" hidden="1">
      <c r="A152" s="61"/>
      <c r="B152" s="61">
        <v>75113</v>
      </c>
      <c r="C152" s="63" t="s">
        <v>62</v>
      </c>
      <c r="D152" s="79">
        <v>29315</v>
      </c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52.5" customHeight="1" hidden="1">
      <c r="A153" s="155">
        <v>751</v>
      </c>
      <c r="B153" s="155"/>
      <c r="C153" s="156" t="s">
        <v>120</v>
      </c>
      <c r="D153" s="157"/>
      <c r="E153" s="158">
        <f>E154</f>
        <v>0</v>
      </c>
      <c r="F153" s="159">
        <f>F154</f>
        <v>0</v>
      </c>
      <c r="G153" s="80"/>
      <c r="H153" s="80"/>
      <c r="I153" s="3"/>
      <c r="J153" s="80"/>
      <c r="K153" s="2"/>
      <c r="L153" s="81"/>
    </row>
    <row r="154" spans="1:12" s="78" customFormat="1" ht="19.5" customHeight="1" hidden="1">
      <c r="A154" s="61"/>
      <c r="B154" s="61">
        <v>75113</v>
      </c>
      <c r="C154" s="63" t="s">
        <v>121</v>
      </c>
      <c r="D154" s="79"/>
      <c r="E154" s="55">
        <f>E157+E156</f>
        <v>0</v>
      </c>
      <c r="F154" s="82">
        <f>F156+F157+F155</f>
        <v>0</v>
      </c>
      <c r="G154" s="80"/>
      <c r="H154" s="80"/>
      <c r="I154" s="3"/>
      <c r="J154" s="80"/>
      <c r="K154" s="2"/>
      <c r="L154" s="81"/>
    </row>
    <row r="155" spans="1:12" s="78" customFormat="1" ht="37.5" customHeight="1" hidden="1">
      <c r="A155" s="61"/>
      <c r="B155" s="61"/>
      <c r="C155" s="62" t="s">
        <v>90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56.25" customHeight="1" hidden="1">
      <c r="A156" s="61"/>
      <c r="B156" s="61"/>
      <c r="C156" s="62" t="s">
        <v>39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78" customFormat="1" ht="38.25" customHeight="1" hidden="1">
      <c r="A157" s="61"/>
      <c r="B157" s="61"/>
      <c r="C157" s="62" t="s">
        <v>38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1:12" s="92" customFormat="1" ht="36" customHeight="1">
      <c r="A158" s="27">
        <v>754</v>
      </c>
      <c r="B158" s="27"/>
      <c r="C158" s="26" t="s">
        <v>63</v>
      </c>
      <c r="D158" s="87">
        <f>+D159+D163+D166+D171+D173</f>
        <v>467250</v>
      </c>
      <c r="E158" s="47">
        <f>E163+E166+E171+E159+E173</f>
        <v>1500</v>
      </c>
      <c r="F158" s="47">
        <f>F163+F166+F171+F159+F173</f>
        <v>1500</v>
      </c>
      <c r="G158" s="88"/>
      <c r="H158" s="88"/>
      <c r="I158" s="89"/>
      <c r="J158" s="88"/>
      <c r="K158" s="90"/>
      <c r="L158" s="91"/>
    </row>
    <row r="159" spans="1:12" s="78" customFormat="1" ht="24.75" customHeight="1">
      <c r="A159" s="134"/>
      <c r="B159" s="61">
        <v>75412</v>
      </c>
      <c r="C159" s="63" t="s">
        <v>117</v>
      </c>
      <c r="D159" s="79">
        <v>23600</v>
      </c>
      <c r="E159" s="55">
        <f>E160+E162+E161</f>
        <v>1500</v>
      </c>
      <c r="F159" s="82">
        <f>F162+F160+F161</f>
        <v>1500</v>
      </c>
      <c r="G159" s="80"/>
      <c r="H159" s="80"/>
      <c r="I159" s="3"/>
      <c r="J159" s="80"/>
      <c r="K159" s="2"/>
      <c r="L159" s="81"/>
    </row>
    <row r="160" spans="1:12" s="78" customFormat="1" ht="36.75" customHeight="1">
      <c r="A160" s="99"/>
      <c r="B160" s="61"/>
      <c r="C160" s="62" t="s">
        <v>20</v>
      </c>
      <c r="D160" s="79"/>
      <c r="E160" s="55"/>
      <c r="F160" s="82">
        <v>1500</v>
      </c>
      <c r="G160" s="80"/>
      <c r="H160" s="80"/>
      <c r="I160" s="3"/>
      <c r="J160" s="80"/>
      <c r="K160" s="2"/>
      <c r="L160" s="81"/>
    </row>
    <row r="161" spans="1:12" s="78" customFormat="1" ht="36.75" customHeight="1">
      <c r="A161" s="61"/>
      <c r="B161" s="61"/>
      <c r="C161" s="62" t="s">
        <v>19</v>
      </c>
      <c r="D161" s="79"/>
      <c r="E161" s="55">
        <v>1500</v>
      </c>
      <c r="F161" s="82"/>
      <c r="G161" s="80"/>
      <c r="H161" s="80"/>
      <c r="I161" s="3"/>
      <c r="J161" s="80"/>
      <c r="K161" s="2"/>
      <c r="L161" s="81"/>
    </row>
    <row r="162" spans="1:12" s="78" customFormat="1" ht="18" customHeight="1" hidden="1">
      <c r="A162" s="61"/>
      <c r="B162" s="61"/>
      <c r="C162" s="62" t="s">
        <v>26</v>
      </c>
      <c r="D162" s="79"/>
      <c r="E162" s="55"/>
      <c r="F162" s="82"/>
      <c r="G162" s="80"/>
      <c r="H162" s="80"/>
      <c r="I162" s="3"/>
      <c r="J162" s="80"/>
      <c r="K162" s="2"/>
      <c r="L162" s="81"/>
    </row>
    <row r="163" spans="1:12" s="78" customFormat="1" ht="18.75" hidden="1">
      <c r="A163" s="61"/>
      <c r="B163" s="61">
        <v>75416</v>
      </c>
      <c r="C163" s="63" t="s">
        <v>64</v>
      </c>
      <c r="D163" s="79">
        <v>21400</v>
      </c>
      <c r="E163" s="55">
        <f>E164+E165</f>
        <v>0</v>
      </c>
      <c r="F163" s="55">
        <f>F164+F165</f>
        <v>0</v>
      </c>
      <c r="G163" s="80"/>
      <c r="H163" s="80"/>
      <c r="I163" s="3"/>
      <c r="J163" s="80"/>
      <c r="K163" s="2"/>
      <c r="L163" s="81"/>
    </row>
    <row r="164" spans="1:10" s="2" customFormat="1" ht="12.75" customHeight="1" hidden="1">
      <c r="A164" s="99"/>
      <c r="B164" s="61"/>
      <c r="C164" s="70" t="s">
        <v>26</v>
      </c>
      <c r="D164" s="80"/>
      <c r="E164" s="55"/>
      <c r="F164" s="82"/>
      <c r="G164" s="80"/>
      <c r="H164" s="80"/>
      <c r="I164" s="3"/>
      <c r="J164" s="80"/>
    </row>
    <row r="165" spans="1:10" s="2" customFormat="1" ht="12.75" customHeight="1" hidden="1">
      <c r="A165" s="99"/>
      <c r="B165" s="61"/>
      <c r="C165" s="100" t="s">
        <v>58</v>
      </c>
      <c r="D165" s="80"/>
      <c r="E165" s="55"/>
      <c r="F165" s="82"/>
      <c r="G165" s="80"/>
      <c r="H165" s="80"/>
      <c r="I165" s="3"/>
      <c r="J165" s="80"/>
    </row>
    <row r="166" spans="1:12" s="104" customFormat="1" ht="18.75" hidden="1">
      <c r="A166" s="99"/>
      <c r="B166" s="101">
        <v>75478</v>
      </c>
      <c r="C166" s="63" t="s">
        <v>65</v>
      </c>
      <c r="D166" s="102">
        <v>386300</v>
      </c>
      <c r="E166" s="55">
        <f>E167+E168+E169+E170</f>
        <v>0</v>
      </c>
      <c r="F166" s="55">
        <f>F167+F168+F169+F170</f>
        <v>0</v>
      </c>
      <c r="G166" s="80"/>
      <c r="H166" s="80"/>
      <c r="I166" s="3"/>
      <c r="J166" s="80"/>
      <c r="K166" s="2"/>
      <c r="L166" s="103"/>
    </row>
    <row r="167" spans="1:12" s="104" customFormat="1" ht="18.75" hidden="1">
      <c r="A167" s="99"/>
      <c r="B167" s="76"/>
      <c r="C167" s="105" t="s">
        <v>66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37.5" hidden="1">
      <c r="A168" s="99"/>
      <c r="B168" s="76"/>
      <c r="C168" s="62" t="s">
        <v>30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37.5" hidden="1">
      <c r="A169" s="99"/>
      <c r="B169" s="76"/>
      <c r="C169" s="62" t="s">
        <v>19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104" customFormat="1" ht="18.75" hidden="1">
      <c r="A170" s="99"/>
      <c r="B170" s="76"/>
      <c r="C170" s="62" t="s">
        <v>26</v>
      </c>
      <c r="D170" s="106"/>
      <c r="E170" s="55"/>
      <c r="F170" s="82"/>
      <c r="G170" s="80"/>
      <c r="H170" s="80"/>
      <c r="I170" s="3"/>
      <c r="J170" s="80"/>
      <c r="K170" s="2"/>
      <c r="L170" s="103"/>
    </row>
    <row r="171" spans="1:12" s="78" customFormat="1" ht="18.75" hidden="1">
      <c r="A171" s="61"/>
      <c r="B171" s="60">
        <v>75414</v>
      </c>
      <c r="C171" s="63" t="s">
        <v>67</v>
      </c>
      <c r="D171" s="79">
        <v>27450</v>
      </c>
      <c r="E171" s="55">
        <f>E172</f>
        <v>0</v>
      </c>
      <c r="F171" s="55">
        <f>F172</f>
        <v>0</v>
      </c>
      <c r="G171" s="80"/>
      <c r="H171" s="80"/>
      <c r="I171" s="3"/>
      <c r="J171" s="80"/>
      <c r="K171" s="2"/>
      <c r="L171" s="81"/>
    </row>
    <row r="172" spans="1:12" s="78" customFormat="1" ht="39" customHeight="1" hidden="1">
      <c r="A172" s="61"/>
      <c r="B172" s="60"/>
      <c r="C172" s="62" t="s">
        <v>46</v>
      </c>
      <c r="D172" s="79"/>
      <c r="E172" s="55"/>
      <c r="F172" s="82"/>
      <c r="G172" s="80"/>
      <c r="H172" s="80"/>
      <c r="I172" s="3"/>
      <c r="J172" s="80"/>
      <c r="K172" s="2"/>
      <c r="L172" s="81"/>
    </row>
    <row r="173" spans="2:12" s="78" customFormat="1" ht="18.75" hidden="1">
      <c r="B173" s="60">
        <v>75421</v>
      </c>
      <c r="C173" s="63" t="s">
        <v>68</v>
      </c>
      <c r="D173" s="79">
        <v>8500</v>
      </c>
      <c r="E173" s="55">
        <f>E174</f>
        <v>0</v>
      </c>
      <c r="F173" s="55">
        <f>F174</f>
        <v>0</v>
      </c>
      <c r="G173" s="80"/>
      <c r="H173" s="80"/>
      <c r="I173" s="3"/>
      <c r="J173" s="80"/>
      <c r="K173" s="2"/>
      <c r="L173" s="81"/>
    </row>
    <row r="174" spans="1:12" s="78" customFormat="1" ht="40.5" customHeight="1" hidden="1">
      <c r="A174" s="61"/>
      <c r="B174" s="60"/>
      <c r="C174" s="62" t="s">
        <v>20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92" customFormat="1" ht="37.5" hidden="1">
      <c r="A175" s="27">
        <v>756</v>
      </c>
      <c r="B175" s="74"/>
      <c r="C175" s="107" t="s">
        <v>69</v>
      </c>
      <c r="D175" s="87">
        <v>60500</v>
      </c>
      <c r="E175" s="47">
        <f>E177</f>
        <v>0</v>
      </c>
      <c r="F175" s="108"/>
      <c r="G175" s="88"/>
      <c r="H175" s="88"/>
      <c r="I175" s="89"/>
      <c r="J175" s="88"/>
      <c r="K175" s="90"/>
      <c r="L175" s="91"/>
    </row>
    <row r="176" spans="1:12" s="78" customFormat="1" ht="12.75" customHeight="1" hidden="1">
      <c r="A176" s="61"/>
      <c r="B176" s="60">
        <v>75647</v>
      </c>
      <c r="C176" s="109" t="s">
        <v>70</v>
      </c>
      <c r="D176" s="79">
        <v>60500</v>
      </c>
      <c r="E176" s="55">
        <f>E177</f>
        <v>0</v>
      </c>
      <c r="F176" s="82"/>
      <c r="G176" s="80"/>
      <c r="H176" s="80"/>
      <c r="I176" s="3"/>
      <c r="J176" s="80"/>
      <c r="K176" s="2"/>
      <c r="L176" s="81"/>
    </row>
    <row r="177" spans="1:12" s="78" customFormat="1" ht="37.5" hidden="1">
      <c r="A177" s="61"/>
      <c r="B177" s="110"/>
      <c r="C177" s="111" t="s">
        <v>20</v>
      </c>
      <c r="D177" s="112"/>
      <c r="E177" s="55"/>
      <c r="F177" s="82"/>
      <c r="G177" s="80"/>
      <c r="H177" s="80"/>
      <c r="I177" s="3"/>
      <c r="J177" s="80"/>
      <c r="K177" s="2"/>
      <c r="L177" s="81"/>
    </row>
    <row r="178" spans="1:12" s="92" customFormat="1" ht="18.75" hidden="1">
      <c r="A178" s="27">
        <v>757</v>
      </c>
      <c r="B178" s="74"/>
      <c r="C178" s="113" t="s">
        <v>71</v>
      </c>
      <c r="D178" s="87">
        <v>270000</v>
      </c>
      <c r="E178" s="47">
        <f>E179</f>
        <v>0</v>
      </c>
      <c r="F178" s="108"/>
      <c r="G178" s="88"/>
      <c r="H178" s="88"/>
      <c r="I178" s="114"/>
      <c r="J178" s="88"/>
      <c r="K178" s="90"/>
      <c r="L178" s="91"/>
    </row>
    <row r="179" spans="1:12" s="78" customFormat="1" ht="18.75" hidden="1">
      <c r="A179" s="61"/>
      <c r="B179" s="60">
        <v>75702</v>
      </c>
      <c r="C179" s="63" t="s">
        <v>72</v>
      </c>
      <c r="D179" s="79">
        <v>270000</v>
      </c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18.75" hidden="1">
      <c r="A180" s="61"/>
      <c r="B180" s="60"/>
      <c r="C180" s="63"/>
      <c r="D180" s="79"/>
      <c r="E180" s="55"/>
      <c r="F180" s="82"/>
      <c r="G180" s="80"/>
      <c r="H180" s="80"/>
      <c r="I180" s="115"/>
      <c r="J180" s="80"/>
      <c r="K180" s="2"/>
      <c r="L180" s="81"/>
    </row>
    <row r="181" spans="1:12" s="78" customFormat="1" ht="18.75" hidden="1">
      <c r="A181" s="61"/>
      <c r="B181" s="60">
        <v>75478</v>
      </c>
      <c r="C181" s="63" t="s">
        <v>73</v>
      </c>
      <c r="D181" s="79"/>
      <c r="E181" s="55"/>
      <c r="F181" s="82">
        <f>F182</f>
        <v>0</v>
      </c>
      <c r="G181" s="80"/>
      <c r="H181" s="80"/>
      <c r="I181" s="115"/>
      <c r="J181" s="80"/>
      <c r="K181" s="2"/>
      <c r="L181" s="81"/>
    </row>
    <row r="182" spans="1:12" s="78" customFormat="1" ht="37.5" hidden="1">
      <c r="A182" s="61"/>
      <c r="B182" s="60"/>
      <c r="C182" s="70" t="s">
        <v>20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56.25" hidden="1">
      <c r="A183" s="61"/>
      <c r="B183" s="60"/>
      <c r="C183" s="161" t="s">
        <v>39</v>
      </c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56.25" hidden="1">
      <c r="A184" s="61"/>
      <c r="B184" s="60"/>
      <c r="C184" s="162" t="s">
        <v>126</v>
      </c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92" customFormat="1" ht="18.75">
      <c r="A185" s="27">
        <v>758</v>
      </c>
      <c r="B185" s="74"/>
      <c r="C185" s="26" t="s">
        <v>74</v>
      </c>
      <c r="D185" s="87"/>
      <c r="E185" s="47">
        <f>E186</f>
        <v>18000</v>
      </c>
      <c r="F185" s="47">
        <f>F186</f>
        <v>0</v>
      </c>
      <c r="G185" s="88"/>
      <c r="H185" s="88"/>
      <c r="I185" s="114"/>
      <c r="J185" s="88"/>
      <c r="K185" s="90"/>
      <c r="L185" s="91"/>
    </row>
    <row r="186" spans="1:12" s="78" customFormat="1" ht="18.75">
      <c r="A186" s="134"/>
      <c r="B186" s="60">
        <v>75818</v>
      </c>
      <c r="C186" s="63" t="s">
        <v>75</v>
      </c>
      <c r="D186" s="79"/>
      <c r="E186" s="82">
        <f>E187</f>
        <v>18000</v>
      </c>
      <c r="G186" s="80"/>
      <c r="H186" s="80"/>
      <c r="I186" s="3"/>
      <c r="J186" s="80"/>
      <c r="K186" s="2"/>
      <c r="L186" s="81"/>
    </row>
    <row r="187" spans="1:12" s="78" customFormat="1" ht="38.25" customHeight="1">
      <c r="A187" s="99"/>
      <c r="B187" s="60"/>
      <c r="C187" s="161" t="s">
        <v>20</v>
      </c>
      <c r="D187" s="79"/>
      <c r="E187" s="55">
        <v>18000</v>
      </c>
      <c r="F187" s="82"/>
      <c r="G187" s="2"/>
      <c r="H187" s="80"/>
      <c r="I187" s="3"/>
      <c r="J187" s="80"/>
      <c r="K187" s="2"/>
      <c r="L187" s="81"/>
    </row>
    <row r="188" spans="1:12" s="92" customFormat="1" ht="18.75">
      <c r="A188" s="27">
        <v>801</v>
      </c>
      <c r="B188" s="74"/>
      <c r="C188" s="92" t="s">
        <v>7</v>
      </c>
      <c r="D188" s="87">
        <f>+D190+D198+D203+D210+D217+D222+D234+D239+D243</f>
        <v>14535753</v>
      </c>
      <c r="E188" s="47">
        <f>E190+E210+E217+E220+E226+E230+E247+E203+E222+E252</f>
        <v>7190.9400000000005</v>
      </c>
      <c r="F188" s="47">
        <f>F198+F210+F217+F222+F190+F203+F234+F239+F243+F247+F230+F252+F226</f>
        <v>4677</v>
      </c>
      <c r="G188" s="88"/>
      <c r="H188" s="88"/>
      <c r="I188" s="88"/>
      <c r="J188" s="88"/>
      <c r="K188" s="90"/>
      <c r="L188" s="91"/>
    </row>
    <row r="189" spans="2:12" s="116" customFormat="1" ht="18.75" hidden="1">
      <c r="B189" s="117"/>
      <c r="D189" s="118"/>
      <c r="E189" s="119"/>
      <c r="F189" s="120"/>
      <c r="G189" s="115"/>
      <c r="H189" s="115"/>
      <c r="I189" s="115"/>
      <c r="J189" s="115"/>
      <c r="K189" s="3"/>
      <c r="L189" s="121"/>
    </row>
    <row r="190" spans="1:12" s="116" customFormat="1" ht="18.75">
      <c r="A190" s="83"/>
      <c r="B190" s="60">
        <v>80101</v>
      </c>
      <c r="C190" s="78" t="s">
        <v>76</v>
      </c>
      <c r="D190" s="79">
        <v>8626053</v>
      </c>
      <c r="E190" s="82">
        <f>E192+E193+E195+E197+E194+E196+E191</f>
        <v>4400</v>
      </c>
      <c r="F190" s="82">
        <f>F192+F193+F195+F197+F194+F191</f>
        <v>4400</v>
      </c>
      <c r="G190" s="115"/>
      <c r="H190" s="115"/>
      <c r="I190" s="115"/>
      <c r="J190" s="115"/>
      <c r="K190" s="3"/>
      <c r="L190" s="121"/>
    </row>
    <row r="191" spans="1:12" s="116" customFormat="1" ht="37.5">
      <c r="A191" s="172"/>
      <c r="B191" s="60"/>
      <c r="C191" s="62" t="s">
        <v>22</v>
      </c>
      <c r="D191" s="79"/>
      <c r="E191" s="82">
        <v>400</v>
      </c>
      <c r="F191" s="82"/>
      <c r="G191" s="115"/>
      <c r="H191" s="115"/>
      <c r="I191" s="115"/>
      <c r="J191" s="115"/>
      <c r="K191" s="3"/>
      <c r="L191" s="121"/>
    </row>
    <row r="192" spans="1:12" s="116" customFormat="1" ht="35.25" customHeight="1">
      <c r="A192" s="172"/>
      <c r="B192" s="60"/>
      <c r="C192" s="62" t="s">
        <v>19</v>
      </c>
      <c r="D192" s="79"/>
      <c r="E192" s="82">
        <v>4000</v>
      </c>
      <c r="F192" s="82"/>
      <c r="G192" s="115"/>
      <c r="H192" s="115"/>
      <c r="I192" s="115"/>
      <c r="J192" s="115"/>
      <c r="K192" s="3"/>
      <c r="L192" s="121"/>
    </row>
    <row r="193" spans="1:12" s="116" customFormat="1" ht="37.5" customHeight="1">
      <c r="A193" s="178"/>
      <c r="B193" s="117"/>
      <c r="C193" s="62" t="s">
        <v>46</v>
      </c>
      <c r="D193" s="118"/>
      <c r="E193" s="82"/>
      <c r="F193" s="82">
        <v>4400</v>
      </c>
      <c r="G193" s="115"/>
      <c r="H193" s="115"/>
      <c r="I193" s="115"/>
      <c r="J193" s="115"/>
      <c r="K193" s="3"/>
      <c r="L193" s="121"/>
    </row>
    <row r="194" spans="1:12" s="116" customFormat="1" ht="37.5" customHeight="1" hidden="1">
      <c r="A194" s="178"/>
      <c r="B194" s="117"/>
      <c r="C194" s="62" t="s">
        <v>83</v>
      </c>
      <c r="D194" s="118"/>
      <c r="E194" s="82"/>
      <c r="F194" s="82"/>
      <c r="G194" s="115"/>
      <c r="H194" s="115"/>
      <c r="I194" s="115"/>
      <c r="J194" s="115"/>
      <c r="K194" s="3"/>
      <c r="L194" s="121"/>
    </row>
    <row r="195" spans="1:12" s="116" customFormat="1" ht="37.5" hidden="1">
      <c r="A195" s="178"/>
      <c r="B195" s="117"/>
      <c r="C195" s="62" t="s">
        <v>22</v>
      </c>
      <c r="D195" s="118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56.25" hidden="1">
      <c r="A196" s="178"/>
      <c r="B196" s="117"/>
      <c r="C196" s="62" t="s">
        <v>155</v>
      </c>
      <c r="D196" s="118"/>
      <c r="E196" s="82"/>
      <c r="F196" s="82"/>
      <c r="G196" s="115"/>
      <c r="H196" s="115"/>
      <c r="I196" s="115"/>
      <c r="J196" s="115"/>
      <c r="K196" s="3"/>
      <c r="L196" s="121"/>
    </row>
    <row r="197" spans="1:12" s="78" customFormat="1" ht="18.75" hidden="1">
      <c r="A197" s="172"/>
      <c r="B197" s="60"/>
      <c r="C197" s="62" t="s">
        <v>26</v>
      </c>
      <c r="D197" s="79"/>
      <c r="E197" s="82"/>
      <c r="F197" s="82"/>
      <c r="G197" s="80"/>
      <c r="H197" s="80"/>
      <c r="I197" s="115"/>
      <c r="J197" s="80"/>
      <c r="K197" s="2"/>
      <c r="L197" s="81"/>
    </row>
    <row r="198" spans="1:12" s="78" customFormat="1" ht="18.75" hidden="1">
      <c r="A198" s="172"/>
      <c r="B198" s="60">
        <v>80103</v>
      </c>
      <c r="C198" s="78" t="s">
        <v>77</v>
      </c>
      <c r="D198" s="79">
        <v>717380</v>
      </c>
      <c r="E198" s="82">
        <f>E200+E202+E199+E201</f>
        <v>0</v>
      </c>
      <c r="F198" s="82">
        <f>F199+F200+F202</f>
        <v>0</v>
      </c>
      <c r="G198" s="80"/>
      <c r="H198" s="80"/>
      <c r="I198" s="115"/>
      <c r="J198" s="80"/>
      <c r="K198" s="2"/>
      <c r="L198" s="81"/>
    </row>
    <row r="199" spans="1:12" s="78" customFormat="1" ht="34.5" customHeight="1" hidden="1">
      <c r="A199" s="172"/>
      <c r="B199" s="60"/>
      <c r="C199" s="62" t="s">
        <v>19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1:12" s="78" customFormat="1" ht="35.25" customHeight="1" hidden="1">
      <c r="A200" s="172"/>
      <c r="B200" s="60"/>
      <c r="C200" s="62" t="s">
        <v>20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78" customFormat="1" ht="20.25" customHeight="1" hidden="1">
      <c r="A201" s="172"/>
      <c r="B201" s="60"/>
      <c r="C201" s="62" t="s">
        <v>26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35.25" customHeight="1" hidden="1">
      <c r="A202" s="172"/>
      <c r="B202" s="60"/>
      <c r="C202" s="62" t="s">
        <v>22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21" customHeight="1">
      <c r="A203" s="172"/>
      <c r="B203" s="60">
        <v>80104</v>
      </c>
      <c r="C203" s="78" t="s">
        <v>78</v>
      </c>
      <c r="D203" s="79">
        <v>901950</v>
      </c>
      <c r="E203" s="82">
        <f>E208+E209+E206+E207+E204+E205</f>
        <v>277</v>
      </c>
      <c r="F203" s="82">
        <f>F206+F207+F208+F209+F205</f>
        <v>277</v>
      </c>
      <c r="G203" s="80"/>
      <c r="H203" s="80"/>
      <c r="I203" s="115"/>
      <c r="J203" s="80"/>
      <c r="K203" s="2"/>
      <c r="L203" s="81"/>
    </row>
    <row r="204" spans="1:12" s="78" customFormat="1" ht="37.5" customHeight="1">
      <c r="A204" s="172"/>
      <c r="B204" s="60"/>
      <c r="C204" s="62" t="s">
        <v>22</v>
      </c>
      <c r="D204" s="79"/>
      <c r="E204" s="82">
        <v>277</v>
      </c>
      <c r="F204" s="82"/>
      <c r="G204" s="80"/>
      <c r="H204" s="80"/>
      <c r="I204" s="115"/>
      <c r="J204" s="80"/>
      <c r="K204" s="2"/>
      <c r="L204" s="81"/>
    </row>
    <row r="205" spans="1:12" s="78" customFormat="1" ht="37.5" customHeight="1" hidden="1">
      <c r="A205" s="172"/>
      <c r="B205" s="60"/>
      <c r="C205" s="62" t="s">
        <v>20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7.5" customHeight="1">
      <c r="A206" s="172"/>
      <c r="B206" s="60"/>
      <c r="C206" s="161" t="s">
        <v>19</v>
      </c>
      <c r="D206" s="79"/>
      <c r="E206" s="82"/>
      <c r="F206" s="82">
        <v>277</v>
      </c>
      <c r="G206" s="80"/>
      <c r="H206" s="80"/>
      <c r="I206" s="115"/>
      <c r="J206" s="80"/>
      <c r="K206" s="2"/>
      <c r="L206" s="81"/>
    </row>
    <row r="207" spans="1:12" s="78" customFormat="1" ht="35.25" customHeight="1" hidden="1">
      <c r="A207" s="172"/>
      <c r="B207" s="60"/>
      <c r="C207" s="62" t="s">
        <v>20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6.7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18.75" hidden="1">
      <c r="A209" s="172"/>
      <c r="B209" s="60"/>
      <c r="C209" s="62" t="s">
        <v>26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18.75" hidden="1">
      <c r="A210" s="172"/>
      <c r="B210" s="60">
        <v>80110</v>
      </c>
      <c r="C210" s="78" t="s">
        <v>79</v>
      </c>
      <c r="D210" s="79">
        <v>3423190</v>
      </c>
      <c r="E210" s="82">
        <f>E211++E212+E214+E215+E213</f>
        <v>0</v>
      </c>
      <c r="F210" s="82">
        <f>F211+F212+F214+F215</f>
        <v>0</v>
      </c>
      <c r="G210" s="80"/>
      <c r="H210" s="80"/>
      <c r="I210" s="115"/>
      <c r="J210" s="80"/>
      <c r="K210" s="2"/>
      <c r="L210" s="81"/>
    </row>
    <row r="211" spans="1:12" s="78" customFormat="1" ht="37.5" customHeight="1" hidden="1">
      <c r="A211" s="172"/>
      <c r="B211" s="60"/>
      <c r="C211" s="62" t="s">
        <v>22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5.25" customHeight="1" hidden="1">
      <c r="A212" s="172"/>
      <c r="B212" s="60"/>
      <c r="C212" s="62" t="s">
        <v>22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35.25" customHeight="1" hidden="1">
      <c r="A213" s="172"/>
      <c r="B213" s="60"/>
      <c r="C213" s="62" t="s">
        <v>22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40.5" customHeight="1" hidden="1">
      <c r="A214" s="172"/>
      <c r="B214" s="60"/>
      <c r="C214" s="62" t="s">
        <v>46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38.25" customHeight="1" hidden="1">
      <c r="A215" s="172"/>
      <c r="B215" s="60"/>
      <c r="C215" s="161" t="s">
        <v>19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20.25" customHeight="1" hidden="1">
      <c r="A216" s="172"/>
      <c r="B216" s="60"/>
      <c r="C216" s="62" t="s">
        <v>26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18.75" customHeight="1" hidden="1">
      <c r="A217" s="172"/>
      <c r="B217" s="60">
        <v>80113</v>
      </c>
      <c r="C217" s="78" t="s">
        <v>80</v>
      </c>
      <c r="D217" s="79">
        <v>181200</v>
      </c>
      <c r="E217" s="82">
        <f>E219+E218</f>
        <v>0</v>
      </c>
      <c r="F217" s="82">
        <f>F218+F219</f>
        <v>0</v>
      </c>
      <c r="G217" s="80"/>
      <c r="H217" s="80"/>
      <c r="I217" s="115"/>
      <c r="J217" s="80"/>
      <c r="K217" s="2"/>
      <c r="L217" s="81"/>
    </row>
    <row r="218" spans="1:12" s="78" customFormat="1" ht="33.75" customHeight="1" hidden="1">
      <c r="A218" s="172"/>
      <c r="B218" s="60"/>
      <c r="C218" s="62" t="s">
        <v>19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3.75" customHeight="1" hidden="1">
      <c r="A219" s="172"/>
      <c r="B219" s="60"/>
      <c r="C219" s="62" t="s">
        <v>20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19.5" customHeight="1" hidden="1">
      <c r="A220" s="172"/>
      <c r="B220" s="60">
        <v>80146</v>
      </c>
      <c r="C220" s="62" t="s">
        <v>153</v>
      </c>
      <c r="D220" s="79"/>
      <c r="E220" s="82">
        <f>E221</f>
        <v>0</v>
      </c>
      <c r="F220" s="82"/>
      <c r="G220" s="80"/>
      <c r="H220" s="80"/>
      <c r="I220" s="115"/>
      <c r="J220" s="80"/>
      <c r="K220" s="2"/>
      <c r="L220" s="81"/>
    </row>
    <row r="221" spans="1:12" s="78" customFormat="1" ht="33.75" customHeight="1" hidden="1">
      <c r="A221" s="172"/>
      <c r="B221" s="60"/>
      <c r="C221" s="62" t="s">
        <v>46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18.75" hidden="1">
      <c r="A222" s="172"/>
      <c r="B222" s="60">
        <v>80148</v>
      </c>
      <c r="C222" s="78" t="s">
        <v>81</v>
      </c>
      <c r="D222" s="79">
        <v>293180</v>
      </c>
      <c r="E222" s="82">
        <f>E223+E224+E225</f>
        <v>0</v>
      </c>
      <c r="F222" s="82">
        <f>F223+F224</f>
        <v>0</v>
      </c>
      <c r="G222" s="80"/>
      <c r="H222" s="80"/>
      <c r="I222" s="115"/>
      <c r="J222" s="80"/>
      <c r="K222" s="2"/>
      <c r="L222" s="81"/>
    </row>
    <row r="223" spans="1:12" s="78" customFormat="1" ht="34.5" customHeight="1" hidden="1">
      <c r="A223" s="172"/>
      <c r="B223" s="60"/>
      <c r="C223" s="62" t="s">
        <v>19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6" customHeight="1" hidden="1">
      <c r="A224" s="172"/>
      <c r="B224" s="60"/>
      <c r="C224" s="62" t="s">
        <v>20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6" customHeight="1" hidden="1">
      <c r="A225" s="172"/>
      <c r="B225" s="60"/>
      <c r="C225" s="62" t="s">
        <v>22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92.25" customHeight="1" hidden="1">
      <c r="A226" s="172"/>
      <c r="B226" s="60">
        <v>80149</v>
      </c>
      <c r="C226" s="124" t="s">
        <v>161</v>
      </c>
      <c r="D226" s="79"/>
      <c r="E226" s="82">
        <f>E229+E228+E227</f>
        <v>0</v>
      </c>
      <c r="F226" s="82">
        <f>F227+F229</f>
        <v>0</v>
      </c>
      <c r="G226" s="80"/>
      <c r="H226" s="80"/>
      <c r="I226" s="115"/>
      <c r="J226" s="80"/>
      <c r="K226" s="2"/>
      <c r="L226" s="81"/>
    </row>
    <row r="227" spans="1:12" s="78" customFormat="1" ht="38.25" customHeight="1" hidden="1">
      <c r="A227" s="172"/>
      <c r="B227" s="60"/>
      <c r="C227" s="62" t="s">
        <v>22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40.5" customHeight="1" hidden="1">
      <c r="A228" s="172"/>
      <c r="B228" s="60"/>
      <c r="C228" s="62" t="s">
        <v>20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36" customHeight="1" hidden="1">
      <c r="A229" s="172"/>
      <c r="B229" s="60"/>
      <c r="C229" s="62" t="s">
        <v>19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113.25" customHeight="1" hidden="1">
      <c r="A230" s="172"/>
      <c r="B230" s="60">
        <v>80150</v>
      </c>
      <c r="C230" s="124" t="s">
        <v>148</v>
      </c>
      <c r="D230" s="79"/>
      <c r="E230" s="82">
        <f>E232+E233+E231</f>
        <v>0</v>
      </c>
      <c r="F230" s="82">
        <f>F233+F232+F231</f>
        <v>0</v>
      </c>
      <c r="G230" s="80"/>
      <c r="H230" s="80"/>
      <c r="I230" s="115"/>
      <c r="J230" s="80"/>
      <c r="K230" s="2"/>
      <c r="L230" s="81"/>
    </row>
    <row r="231" spans="1:12" s="78" customFormat="1" ht="41.25" customHeight="1" hidden="1">
      <c r="A231" s="172"/>
      <c r="B231" s="60"/>
      <c r="C231" s="62" t="s">
        <v>22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6" customHeight="1" hidden="1">
      <c r="A232" s="172"/>
      <c r="B232" s="60"/>
      <c r="C232" s="62" t="s">
        <v>19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7.5" customHeight="1" hidden="1">
      <c r="A233" s="172"/>
      <c r="B233" s="60"/>
      <c r="C233" s="62" t="s">
        <v>20</v>
      </c>
      <c r="D233" s="79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37.5" customHeight="1" hidden="1">
      <c r="A234" s="172"/>
      <c r="B234" s="60">
        <v>80195</v>
      </c>
      <c r="C234" s="83" t="s">
        <v>37</v>
      </c>
      <c r="D234" s="79">
        <v>115300</v>
      </c>
      <c r="E234" s="82">
        <f>E235+E236+E238+E237</f>
        <v>0</v>
      </c>
      <c r="F234" s="82">
        <f>F235+F236+F237+F238</f>
        <v>0</v>
      </c>
      <c r="G234" s="80"/>
      <c r="H234" s="80"/>
      <c r="I234" s="115"/>
      <c r="J234" s="80"/>
      <c r="K234" s="2"/>
      <c r="L234" s="81"/>
    </row>
    <row r="235" spans="1:12" s="78" customFormat="1" ht="37.5" customHeight="1" hidden="1">
      <c r="A235" s="172"/>
      <c r="B235" s="110"/>
      <c r="C235" s="62" t="s">
        <v>82</v>
      </c>
      <c r="D235" s="112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7.5" customHeight="1" hidden="1">
      <c r="A236" s="172"/>
      <c r="B236" s="110"/>
      <c r="C236" s="62" t="s">
        <v>83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7.5" customHeight="1" hidden="1">
      <c r="A237" s="172"/>
      <c r="B237" s="110"/>
      <c r="C237" s="62" t="s">
        <v>46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37.5" customHeight="1" hidden="1">
      <c r="A238" s="172"/>
      <c r="B238" s="110"/>
      <c r="C238" s="62" t="s">
        <v>19</v>
      </c>
      <c r="D238" s="112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37.5" customHeight="1" hidden="1">
      <c r="A239" s="172"/>
      <c r="B239" s="60">
        <v>80114</v>
      </c>
      <c r="C239" s="78" t="s">
        <v>84</v>
      </c>
      <c r="D239" s="79">
        <v>264050</v>
      </c>
      <c r="E239" s="82">
        <f>E240+E241</f>
        <v>0</v>
      </c>
      <c r="F239" s="82">
        <f>F240+F241+F242</f>
        <v>0</v>
      </c>
      <c r="G239" s="80"/>
      <c r="H239" s="80"/>
      <c r="I239" s="115"/>
      <c r="J239" s="80"/>
      <c r="K239" s="2"/>
      <c r="L239" s="81"/>
    </row>
    <row r="240" spans="1:12" s="78" customFormat="1" ht="37.5" customHeight="1" hidden="1">
      <c r="A240" s="172"/>
      <c r="B240" s="60"/>
      <c r="C240" s="62" t="s">
        <v>46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37.5" customHeight="1" hidden="1">
      <c r="A241" s="172"/>
      <c r="B241" s="60"/>
      <c r="C241" s="62" t="s">
        <v>22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37.5" customHeight="1" hidden="1">
      <c r="A242" s="172"/>
      <c r="B242" s="60"/>
      <c r="C242" s="62" t="s">
        <v>26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1:12" s="78" customFormat="1" ht="37.5" customHeight="1" hidden="1">
      <c r="A243" s="172"/>
      <c r="B243" s="60">
        <v>80149</v>
      </c>
      <c r="C243" s="124" t="s">
        <v>135</v>
      </c>
      <c r="D243" s="79">
        <v>13450</v>
      </c>
      <c r="E243" s="82">
        <f>E244+E245+E246</f>
        <v>0</v>
      </c>
      <c r="F243" s="82">
        <f>F244+F246+F245</f>
        <v>0</v>
      </c>
      <c r="G243" s="80"/>
      <c r="H243" s="80"/>
      <c r="I243" s="115"/>
      <c r="J243" s="80"/>
      <c r="K243" s="2"/>
      <c r="L243" s="81"/>
    </row>
    <row r="244" spans="1:12" s="78" customFormat="1" ht="37.5" customHeight="1" hidden="1">
      <c r="A244" s="172"/>
      <c r="B244" s="60"/>
      <c r="C244" s="62" t="s">
        <v>22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customHeight="1" hidden="1">
      <c r="A245" s="172"/>
      <c r="B245" s="60"/>
      <c r="C245" s="62" t="s">
        <v>20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37.5" customHeight="1" hidden="1">
      <c r="A246" s="172"/>
      <c r="B246" s="60"/>
      <c r="C246" s="62" t="s">
        <v>19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93" customHeight="1" hidden="1">
      <c r="A247" s="172"/>
      <c r="B247" s="60">
        <v>80152</v>
      </c>
      <c r="C247" s="124" t="s">
        <v>163</v>
      </c>
      <c r="D247" s="79"/>
      <c r="E247" s="82">
        <f>E251+E250+E248</f>
        <v>0</v>
      </c>
      <c r="F247" s="82">
        <f>F251</f>
        <v>0</v>
      </c>
      <c r="G247" s="56"/>
      <c r="H247" s="80"/>
      <c r="I247" s="115"/>
      <c r="J247" s="80"/>
      <c r="K247" s="2"/>
      <c r="L247" s="81"/>
    </row>
    <row r="248" spans="1:12" s="78" customFormat="1" ht="37.5" customHeight="1" hidden="1">
      <c r="A248" s="172"/>
      <c r="B248" s="60"/>
      <c r="C248" s="62" t="s">
        <v>22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customHeight="1" hidden="1">
      <c r="A249" s="172"/>
      <c r="B249" s="60"/>
      <c r="C249" s="62" t="s">
        <v>39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customHeight="1" hidden="1">
      <c r="A250" s="172"/>
      <c r="B250" s="60"/>
      <c r="C250" s="62" t="s">
        <v>20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37.5" customHeight="1" hidden="1">
      <c r="A251" s="172"/>
      <c r="B251" s="60"/>
      <c r="C251" s="62" t="s">
        <v>19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21.75" customHeight="1">
      <c r="A252" s="172"/>
      <c r="B252" s="60">
        <v>80195</v>
      </c>
      <c r="C252" s="62" t="s">
        <v>37</v>
      </c>
      <c r="D252" s="79"/>
      <c r="E252" s="82">
        <f>E255+E256+E253</f>
        <v>2513.94</v>
      </c>
      <c r="F252" s="82">
        <f>F253+F254+F256+F255</f>
        <v>0</v>
      </c>
      <c r="G252" s="56"/>
      <c r="H252" s="80"/>
      <c r="I252" s="115"/>
      <c r="J252" s="80"/>
      <c r="K252" s="2"/>
      <c r="L252" s="81"/>
    </row>
    <row r="253" spans="1:12" s="78" customFormat="1" ht="37.5" customHeight="1" hidden="1">
      <c r="A253" s="172"/>
      <c r="B253" s="134"/>
      <c r="C253" s="62" t="s">
        <v>22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37.5" customHeight="1" hidden="1">
      <c r="A254" s="172"/>
      <c r="B254" s="168"/>
      <c r="C254" s="62" t="s">
        <v>155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78" customFormat="1" ht="37.5" customHeight="1">
      <c r="A255" s="172"/>
      <c r="B255" s="168"/>
      <c r="C255" s="62" t="s">
        <v>20</v>
      </c>
      <c r="D255" s="79"/>
      <c r="E255" s="82">
        <v>7.11</v>
      </c>
      <c r="F255" s="82"/>
      <c r="G255" s="56"/>
      <c r="H255" s="80"/>
      <c r="I255" s="115"/>
      <c r="J255" s="80"/>
      <c r="K255" s="2"/>
      <c r="L255" s="81"/>
    </row>
    <row r="256" spans="1:12" s="78" customFormat="1" ht="37.5" customHeight="1">
      <c r="A256" s="104"/>
      <c r="B256" s="99"/>
      <c r="C256" s="62" t="s">
        <v>19</v>
      </c>
      <c r="D256" s="79"/>
      <c r="E256" s="82">
        <v>2506.83</v>
      </c>
      <c r="F256" s="82"/>
      <c r="G256" s="56"/>
      <c r="H256" s="80"/>
      <c r="I256" s="115"/>
      <c r="J256" s="80"/>
      <c r="K256" s="2"/>
      <c r="L256" s="81"/>
    </row>
    <row r="257" spans="1:12" s="92" customFormat="1" ht="37.5" customHeight="1" hidden="1">
      <c r="A257" s="27">
        <v>851</v>
      </c>
      <c r="B257" s="74"/>
      <c r="C257" s="19" t="s">
        <v>85</v>
      </c>
      <c r="D257" s="46">
        <f>+D258+D260+D262+D265</f>
        <v>241000</v>
      </c>
      <c r="E257" s="47">
        <f>E258+E262</f>
        <v>0</v>
      </c>
      <c r="F257" s="47">
        <f>F265+F262+F260</f>
        <v>0</v>
      </c>
      <c r="G257" s="48"/>
      <c r="H257" s="48"/>
      <c r="I257" s="122"/>
      <c r="J257" s="71"/>
      <c r="K257" s="90"/>
      <c r="L257" s="91"/>
    </row>
    <row r="258" spans="2:12" s="78" customFormat="1" ht="37.5" customHeight="1" hidden="1">
      <c r="B258" s="60">
        <v>85149</v>
      </c>
      <c r="C258" s="53" t="s">
        <v>86</v>
      </c>
      <c r="D258" s="79">
        <v>46000</v>
      </c>
      <c r="E258" s="82">
        <f>E259</f>
        <v>0</v>
      </c>
      <c r="F258" s="82"/>
      <c r="G258" s="80"/>
      <c r="H258" s="80"/>
      <c r="I258" s="115"/>
      <c r="J258" s="80"/>
      <c r="K258" s="2"/>
      <c r="L258" s="81"/>
    </row>
    <row r="259" spans="2:12" s="78" customFormat="1" ht="37.5" customHeight="1" hidden="1">
      <c r="B259" s="60"/>
      <c r="C259" s="62" t="s">
        <v>20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2:12" s="78" customFormat="1" ht="37.5" customHeight="1" hidden="1">
      <c r="B260" s="60">
        <v>85153</v>
      </c>
      <c r="C260" s="53" t="s">
        <v>87</v>
      </c>
      <c r="D260" s="79">
        <v>9000</v>
      </c>
      <c r="E260" s="82"/>
      <c r="F260" s="82">
        <f>F261</f>
        <v>0</v>
      </c>
      <c r="G260" s="80"/>
      <c r="H260" s="80"/>
      <c r="I260" s="115"/>
      <c r="J260" s="80"/>
      <c r="K260" s="2"/>
      <c r="L260" s="81"/>
    </row>
    <row r="261" spans="2:12" s="78" customFormat="1" ht="37.5" customHeight="1" hidden="1">
      <c r="B261" s="60"/>
      <c r="C261" s="62" t="s">
        <v>20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37.5" customHeight="1" hidden="1">
      <c r="B262" s="60">
        <v>85154</v>
      </c>
      <c r="C262" s="53" t="s">
        <v>88</v>
      </c>
      <c r="D262" s="79">
        <v>185000</v>
      </c>
      <c r="E262" s="82">
        <f>E264</f>
        <v>0</v>
      </c>
      <c r="F262" s="82">
        <f>F263</f>
        <v>0</v>
      </c>
      <c r="G262" s="80"/>
      <c r="H262" s="80"/>
      <c r="I262" s="115"/>
      <c r="J262" s="80"/>
      <c r="K262" s="2"/>
      <c r="L262" s="81"/>
    </row>
    <row r="263" spans="2:12" s="78" customFormat="1" ht="37.5" customHeight="1" hidden="1">
      <c r="B263" s="60"/>
      <c r="C263" s="62" t="s">
        <v>20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37.5" customHeight="1" hidden="1">
      <c r="B264" s="60"/>
      <c r="C264" s="62" t="s">
        <v>19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23.25" customHeight="1" hidden="1">
      <c r="B265" s="60">
        <v>85195</v>
      </c>
      <c r="C265" s="53" t="s">
        <v>37</v>
      </c>
      <c r="D265" s="79">
        <v>1000</v>
      </c>
      <c r="E265" s="82"/>
      <c r="F265" s="82">
        <f>F266+F267</f>
        <v>0</v>
      </c>
      <c r="G265" s="80"/>
      <c r="H265" s="80"/>
      <c r="I265" s="115"/>
      <c r="J265" s="80"/>
      <c r="K265" s="2"/>
      <c r="L265" s="81"/>
    </row>
    <row r="266" spans="2:12" s="78" customFormat="1" ht="53.25" customHeight="1" hidden="1">
      <c r="B266" s="60"/>
      <c r="C266" s="62" t="s">
        <v>38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2:12" s="78" customFormat="1" ht="57" customHeight="1" hidden="1">
      <c r="B267" s="60"/>
      <c r="C267" s="62" t="s">
        <v>39</v>
      </c>
      <c r="D267" s="79"/>
      <c r="E267" s="82"/>
      <c r="F267" s="82"/>
      <c r="G267" s="80"/>
      <c r="H267" s="80"/>
      <c r="I267" s="115"/>
      <c r="J267" s="80"/>
      <c r="K267" s="2"/>
      <c r="L267" s="81"/>
    </row>
    <row r="268" spans="1:12" s="92" customFormat="1" ht="21.75" customHeight="1">
      <c r="A268" s="27">
        <v>852</v>
      </c>
      <c r="B268" s="74"/>
      <c r="C268" s="19" t="s">
        <v>9</v>
      </c>
      <c r="D268" s="87">
        <f>+D269+D277+D282+D285+D294+D297+D299+D304+D308</f>
        <v>4744953</v>
      </c>
      <c r="E268" s="108">
        <f>E288+E299+E285+E308+E273+E291+E312</f>
        <v>9150</v>
      </c>
      <c r="F268" s="108">
        <f>F269+F271+F277+F282+F285+F299+F312+F291+F294+F308+F288+F304+F273+F306</f>
        <v>0</v>
      </c>
      <c r="G268" s="88">
        <f>E268-F268</f>
        <v>9150</v>
      </c>
      <c r="H268" s="88"/>
      <c r="I268" s="114"/>
      <c r="J268" s="88"/>
      <c r="K268" s="90"/>
      <c r="L268" s="91"/>
    </row>
    <row r="269" spans="2:12" s="78" customFormat="1" ht="37.5" customHeight="1" hidden="1">
      <c r="B269" s="60">
        <v>85201</v>
      </c>
      <c r="C269" s="53" t="s">
        <v>131</v>
      </c>
      <c r="D269" s="79">
        <v>25000</v>
      </c>
      <c r="E269" s="82"/>
      <c r="F269" s="82">
        <f>F270</f>
        <v>0</v>
      </c>
      <c r="G269" s="80"/>
      <c r="H269" s="80"/>
      <c r="I269" s="115"/>
      <c r="J269" s="80"/>
      <c r="K269" s="2"/>
      <c r="L269" s="81"/>
    </row>
    <row r="270" spans="2:12" s="78" customFormat="1" ht="37.5" customHeight="1" hidden="1">
      <c r="B270" s="60"/>
      <c r="C270" s="62" t="s">
        <v>46</v>
      </c>
      <c r="D270" s="79"/>
      <c r="E270" s="82"/>
      <c r="F270" s="82"/>
      <c r="G270" s="123">
        <v>2320</v>
      </c>
      <c r="H270" s="80"/>
      <c r="I270" s="115"/>
      <c r="J270" s="80"/>
      <c r="K270" s="2"/>
      <c r="L270" s="81"/>
    </row>
    <row r="271" spans="2:12" s="78" customFormat="1" ht="37.5" customHeight="1" hidden="1">
      <c r="B271" s="60">
        <v>85204</v>
      </c>
      <c r="C271" s="62" t="s">
        <v>132</v>
      </c>
      <c r="D271" s="79"/>
      <c r="E271" s="82"/>
      <c r="F271" s="82">
        <f>F272</f>
        <v>0</v>
      </c>
      <c r="G271" s="123"/>
      <c r="H271" s="80"/>
      <c r="I271" s="115"/>
      <c r="J271" s="80"/>
      <c r="K271" s="2"/>
      <c r="L271" s="81"/>
    </row>
    <row r="272" spans="2:12" s="78" customFormat="1" ht="37.5" customHeight="1" hidden="1">
      <c r="B272" s="60"/>
      <c r="C272" s="62" t="s">
        <v>46</v>
      </c>
      <c r="D272" s="79"/>
      <c r="E272" s="82"/>
      <c r="F272" s="82"/>
      <c r="G272" s="123"/>
      <c r="H272" s="80"/>
      <c r="I272" s="115"/>
      <c r="J272" s="80"/>
      <c r="K272" s="2"/>
      <c r="L272" s="81"/>
    </row>
    <row r="273" spans="2:12" s="78" customFormat="1" ht="37.5" customHeight="1" hidden="1">
      <c r="B273" s="60">
        <v>85205</v>
      </c>
      <c r="C273" s="62" t="s">
        <v>152</v>
      </c>
      <c r="D273" s="79"/>
      <c r="E273" s="82">
        <f>E274+E275</f>
        <v>0</v>
      </c>
      <c r="F273" s="82">
        <f>F276</f>
        <v>0</v>
      </c>
      <c r="G273" s="123"/>
      <c r="H273" s="80"/>
      <c r="I273" s="115"/>
      <c r="J273" s="80"/>
      <c r="K273" s="2"/>
      <c r="L273" s="81"/>
    </row>
    <row r="274" spans="2:12" s="78" customFormat="1" ht="37.5" customHeight="1" hidden="1">
      <c r="B274" s="60"/>
      <c r="C274" s="62" t="s">
        <v>22</v>
      </c>
      <c r="D274" s="79"/>
      <c r="E274" s="82"/>
      <c r="F274" s="82"/>
      <c r="G274" s="123"/>
      <c r="H274" s="80"/>
      <c r="I274" s="115"/>
      <c r="J274" s="80"/>
      <c r="K274" s="2"/>
      <c r="L274" s="81"/>
    </row>
    <row r="275" spans="2:12" s="78" customFormat="1" ht="37.5" customHeight="1" hidden="1">
      <c r="B275" s="60"/>
      <c r="C275" s="62" t="s">
        <v>19</v>
      </c>
      <c r="D275" s="79"/>
      <c r="E275" s="82"/>
      <c r="F275" s="82"/>
      <c r="G275" s="123"/>
      <c r="H275" s="80"/>
      <c r="I275" s="115"/>
      <c r="J275" s="80"/>
      <c r="K275" s="2"/>
      <c r="L275" s="81"/>
    </row>
    <row r="276" spans="2:12" s="78" customFormat="1" ht="37.5" customHeight="1" hidden="1">
      <c r="B276" s="60"/>
      <c r="C276" s="62" t="s">
        <v>46</v>
      </c>
      <c r="D276" s="79"/>
      <c r="E276" s="82"/>
      <c r="F276" s="82"/>
      <c r="G276" s="123"/>
      <c r="H276" s="80"/>
      <c r="I276" s="115"/>
      <c r="J276" s="80"/>
      <c r="K276" s="2"/>
      <c r="L276" s="81"/>
    </row>
    <row r="277" spans="2:12" s="78" customFormat="1" ht="37.5" customHeight="1" hidden="1">
      <c r="B277" s="60">
        <v>85212</v>
      </c>
      <c r="C277" s="124" t="s">
        <v>89</v>
      </c>
      <c r="D277" s="79">
        <v>2867662</v>
      </c>
      <c r="E277" s="82">
        <f>E280+E281+E278</f>
        <v>0</v>
      </c>
      <c r="F277" s="82">
        <f>F278+F279+F281</f>
        <v>0</v>
      </c>
      <c r="G277" s="80"/>
      <c r="H277" s="80"/>
      <c r="I277" s="115"/>
      <c r="J277" s="80"/>
      <c r="K277" s="2"/>
      <c r="L277" s="81"/>
    </row>
    <row r="278" spans="2:12" s="78" customFormat="1" ht="37.5" customHeight="1" hidden="1">
      <c r="B278" s="60"/>
      <c r="C278" s="62" t="s">
        <v>90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2:12" s="78" customFormat="1" ht="37.5" customHeight="1" hidden="1">
      <c r="B279" s="60"/>
      <c r="C279" s="144" t="s">
        <v>130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37.5" customHeight="1" hidden="1">
      <c r="B280" s="60"/>
      <c r="C280" s="62" t="s">
        <v>21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2:12" s="78" customFormat="1" ht="37.5" customHeight="1" hidden="1">
      <c r="B281" s="60"/>
      <c r="C281" s="62" t="s">
        <v>124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37.5" customHeight="1" hidden="1">
      <c r="B282" s="60">
        <v>85213</v>
      </c>
      <c r="C282" s="124" t="s">
        <v>91</v>
      </c>
      <c r="D282" s="79">
        <v>36980</v>
      </c>
      <c r="E282" s="82"/>
      <c r="F282" s="82">
        <f>F284+F283</f>
        <v>0</v>
      </c>
      <c r="G282" s="80"/>
      <c r="H282" s="80"/>
      <c r="I282" s="115"/>
      <c r="J282" s="80"/>
      <c r="K282" s="2"/>
      <c r="L282" s="81"/>
    </row>
    <row r="283" spans="2:12" s="78" customFormat="1" ht="57" customHeight="1" hidden="1">
      <c r="B283" s="60"/>
      <c r="C283" s="62" t="s">
        <v>39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2:12" s="78" customFormat="1" ht="54.75" customHeight="1" hidden="1">
      <c r="B284" s="60"/>
      <c r="C284" s="62" t="s">
        <v>39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1:12" s="78" customFormat="1" ht="37.5" customHeight="1">
      <c r="A285" s="83"/>
      <c r="B285" s="60">
        <v>85214</v>
      </c>
      <c r="C285" s="124" t="s">
        <v>92</v>
      </c>
      <c r="D285" s="79">
        <v>693601</v>
      </c>
      <c r="E285" s="82">
        <f>E286+E287</f>
        <v>9150</v>
      </c>
      <c r="F285" s="82">
        <f>F286+F287</f>
        <v>0</v>
      </c>
      <c r="G285" s="80"/>
      <c r="H285" s="80"/>
      <c r="I285" s="115"/>
      <c r="J285" s="80"/>
      <c r="K285" s="2"/>
      <c r="L285" s="81"/>
    </row>
    <row r="286" spans="1:12" s="78" customFormat="1" ht="37.5" customHeight="1">
      <c r="A286" s="172"/>
      <c r="B286" s="60"/>
      <c r="C286" s="62" t="s">
        <v>94</v>
      </c>
      <c r="D286" s="79"/>
      <c r="E286" s="82">
        <v>9150</v>
      </c>
      <c r="F286" s="82"/>
      <c r="G286" s="80"/>
      <c r="H286" s="80"/>
      <c r="I286" s="115"/>
      <c r="J286" s="80"/>
      <c r="K286" s="2"/>
      <c r="L286" s="81"/>
    </row>
    <row r="287" spans="1:12" s="78" customFormat="1" ht="37.5" customHeight="1" hidden="1">
      <c r="A287" s="172"/>
      <c r="B287" s="60"/>
      <c r="C287" s="62" t="s">
        <v>20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21" customHeight="1" hidden="1">
      <c r="A288" s="172"/>
      <c r="B288" s="60">
        <v>85215</v>
      </c>
      <c r="C288" s="62" t="s">
        <v>116</v>
      </c>
      <c r="D288" s="79"/>
      <c r="E288" s="82">
        <f>E289+E290</f>
        <v>0</v>
      </c>
      <c r="F288" s="82">
        <f>F290+F289</f>
        <v>0</v>
      </c>
      <c r="G288" s="80"/>
      <c r="H288" s="80"/>
      <c r="I288" s="115"/>
      <c r="J288" s="80"/>
      <c r="K288" s="2"/>
      <c r="L288" s="81"/>
    </row>
    <row r="289" spans="1:12" s="78" customFormat="1" ht="37.5" customHeight="1" hidden="1">
      <c r="A289" s="172"/>
      <c r="B289" s="60"/>
      <c r="C289" s="62" t="s">
        <v>39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37.5" customHeight="1" hidden="1">
      <c r="A290" s="172"/>
      <c r="B290" s="60"/>
      <c r="C290" s="62" t="s">
        <v>90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18.75" customHeight="1" hidden="1">
      <c r="A291" s="172"/>
      <c r="B291" s="60">
        <v>85215</v>
      </c>
      <c r="C291" s="62" t="s">
        <v>116</v>
      </c>
      <c r="D291" s="79"/>
      <c r="E291" s="82">
        <f>E292+E293</f>
        <v>0</v>
      </c>
      <c r="F291" s="82">
        <f>F292+F293</f>
        <v>0</v>
      </c>
      <c r="G291" s="80"/>
      <c r="H291" s="80"/>
      <c r="I291" s="115"/>
      <c r="J291" s="80"/>
      <c r="K291" s="2"/>
      <c r="L291" s="81"/>
    </row>
    <row r="292" spans="1:12" s="78" customFormat="1" ht="37.5" customHeight="1" hidden="1">
      <c r="A292" s="172"/>
      <c r="B292" s="60"/>
      <c r="C292" s="62" t="s">
        <v>90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56.25" customHeight="1" hidden="1">
      <c r="A293" s="172"/>
      <c r="B293" s="60"/>
      <c r="C293" s="144" t="s">
        <v>39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37.5" customHeight="1" hidden="1">
      <c r="A294" s="172"/>
      <c r="B294" s="60">
        <v>85216</v>
      </c>
      <c r="C294" s="53" t="s">
        <v>93</v>
      </c>
      <c r="D294" s="79">
        <v>20000</v>
      </c>
      <c r="E294" s="82">
        <f>E295+E296</f>
        <v>0</v>
      </c>
      <c r="F294" s="82">
        <f>F295+F296</f>
        <v>0</v>
      </c>
      <c r="G294" s="80"/>
      <c r="H294" s="80"/>
      <c r="I294" s="115"/>
      <c r="J294" s="80"/>
      <c r="K294" s="2"/>
      <c r="L294" s="81"/>
    </row>
    <row r="295" spans="1:12" s="78" customFormat="1" ht="37.5" customHeight="1" hidden="1">
      <c r="A295" s="172"/>
      <c r="B295" s="60"/>
      <c r="C295" s="62" t="s">
        <v>94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1:12" s="78" customFormat="1" ht="37.5" customHeight="1" hidden="1">
      <c r="A296" s="172"/>
      <c r="B296" s="60"/>
      <c r="C296" s="62" t="s">
        <v>19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37.5" customHeight="1" hidden="1">
      <c r="A297" s="172"/>
      <c r="B297" s="60">
        <v>85206</v>
      </c>
      <c r="C297" s="53" t="s">
        <v>113</v>
      </c>
      <c r="D297" s="79"/>
      <c r="E297" s="82">
        <f>E298</f>
        <v>0</v>
      </c>
      <c r="F297" s="82">
        <f>F298</f>
        <v>0</v>
      </c>
      <c r="G297" s="80"/>
      <c r="H297" s="80"/>
      <c r="I297" s="115"/>
      <c r="J297" s="80"/>
      <c r="K297" s="2"/>
      <c r="L297" s="81"/>
    </row>
    <row r="298" spans="1:12" s="78" customFormat="1" ht="37.5" customHeight="1" hidden="1">
      <c r="A298" s="172"/>
      <c r="B298" s="60"/>
      <c r="C298" s="144" t="s">
        <v>58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24.75" customHeight="1" hidden="1">
      <c r="A299" s="172"/>
      <c r="B299" s="60">
        <v>85219</v>
      </c>
      <c r="C299" s="53" t="s">
        <v>95</v>
      </c>
      <c r="D299" s="79">
        <v>779532</v>
      </c>
      <c r="E299" s="82">
        <f>E300+E301+E302+E303</f>
        <v>0</v>
      </c>
      <c r="F299" s="82">
        <f>F300+F301+F302+F303</f>
        <v>0</v>
      </c>
      <c r="G299" s="80"/>
      <c r="H299" s="80"/>
      <c r="I299" s="115"/>
      <c r="J299" s="80"/>
      <c r="K299" s="2"/>
      <c r="L299" s="81"/>
    </row>
    <row r="300" spans="1:12" s="78" customFormat="1" ht="37.5" customHeight="1" hidden="1">
      <c r="A300" s="172"/>
      <c r="B300" s="60"/>
      <c r="C300" s="62" t="s">
        <v>19</v>
      </c>
      <c r="D300" s="79"/>
      <c r="E300" s="82"/>
      <c r="F300" s="82"/>
      <c r="G300" s="80"/>
      <c r="H300" s="80"/>
      <c r="I300" s="115"/>
      <c r="J300" s="80"/>
      <c r="K300" s="2"/>
      <c r="L300" s="81"/>
    </row>
    <row r="301" spans="1:12" s="78" customFormat="1" ht="37.5" customHeight="1" hidden="1">
      <c r="A301" s="172"/>
      <c r="B301" s="60"/>
      <c r="C301" s="62" t="s">
        <v>90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53.25" customHeight="1" hidden="1">
      <c r="A302" s="172"/>
      <c r="B302" s="60"/>
      <c r="C302" s="62" t="s">
        <v>39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37.5" customHeight="1" hidden="1">
      <c r="A303" s="172"/>
      <c r="B303" s="60"/>
      <c r="C303" s="62" t="s">
        <v>94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37.5" customHeight="1" hidden="1">
      <c r="A304" s="172"/>
      <c r="B304" s="60">
        <v>85230</v>
      </c>
      <c r="C304" s="53" t="s">
        <v>142</v>
      </c>
      <c r="D304" s="79">
        <v>116010</v>
      </c>
      <c r="E304" s="82">
        <f>E305</f>
        <v>0</v>
      </c>
      <c r="F304" s="82">
        <f>F305</f>
        <v>0</v>
      </c>
      <c r="G304" s="80"/>
      <c r="H304" s="80"/>
      <c r="I304" s="115"/>
      <c r="J304" s="80"/>
      <c r="K304" s="2"/>
      <c r="L304" s="81"/>
    </row>
    <row r="305" spans="1:12" s="78" customFormat="1" ht="37.5" customHeight="1" hidden="1">
      <c r="A305" s="104"/>
      <c r="B305" s="60"/>
      <c r="C305" s="62" t="s">
        <v>94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2:12" s="78" customFormat="1" ht="37.5" customHeight="1" hidden="1">
      <c r="B306" s="60">
        <v>85278</v>
      </c>
      <c r="C306" s="63" t="s">
        <v>73</v>
      </c>
      <c r="D306" s="79"/>
      <c r="E306" s="82"/>
      <c r="F306" s="82">
        <f>F307</f>
        <v>0</v>
      </c>
      <c r="G306" s="80"/>
      <c r="H306" s="80"/>
      <c r="I306" s="115"/>
      <c r="J306" s="80"/>
      <c r="K306" s="2"/>
      <c r="L306" s="81"/>
    </row>
    <row r="307" spans="2:12" s="78" customFormat="1" ht="37.5" customHeight="1" hidden="1">
      <c r="B307" s="60"/>
      <c r="C307" s="62" t="s">
        <v>90</v>
      </c>
      <c r="D307" s="79"/>
      <c r="E307" s="82"/>
      <c r="F307" s="82"/>
      <c r="G307" s="80"/>
      <c r="H307" s="80"/>
      <c r="I307" s="115"/>
      <c r="J307" s="80"/>
      <c r="K307" s="2"/>
      <c r="L307" s="81"/>
    </row>
    <row r="308" spans="1:12" s="97" customFormat="1" ht="37.5" customHeight="1" hidden="1">
      <c r="A308" s="179"/>
      <c r="B308" s="149">
        <v>85295</v>
      </c>
      <c r="C308" s="150" t="s">
        <v>37</v>
      </c>
      <c r="D308" s="151">
        <v>206168</v>
      </c>
      <c r="E308" s="148">
        <f>E310+E311+E309</f>
        <v>0</v>
      </c>
      <c r="F308" s="148">
        <f>F309+F311+F310</f>
        <v>0</v>
      </c>
      <c r="G308" s="94"/>
      <c r="H308" s="94"/>
      <c r="I308" s="94"/>
      <c r="J308" s="94"/>
      <c r="K308" s="95"/>
      <c r="L308" s="96"/>
    </row>
    <row r="309" spans="1:12" s="97" customFormat="1" ht="37.5" customHeight="1" hidden="1">
      <c r="A309" s="180"/>
      <c r="B309" s="149"/>
      <c r="C309" s="144" t="s">
        <v>46</v>
      </c>
      <c r="D309" s="151"/>
      <c r="E309" s="148"/>
      <c r="F309" s="148"/>
      <c r="G309" s="94"/>
      <c r="H309" s="94"/>
      <c r="I309" s="94"/>
      <c r="J309" s="94"/>
      <c r="K309" s="95"/>
      <c r="L309" s="96"/>
    </row>
    <row r="310" spans="2:12" s="97" customFormat="1" ht="37.5" customHeight="1" hidden="1">
      <c r="B310" s="68"/>
      <c r="C310" s="62" t="s">
        <v>94</v>
      </c>
      <c r="D310" s="93"/>
      <c r="E310" s="82"/>
      <c r="F310" s="82"/>
      <c r="G310" s="94"/>
      <c r="H310" s="94"/>
      <c r="I310" s="94"/>
      <c r="J310" s="94"/>
      <c r="K310" s="95"/>
      <c r="L310" s="96"/>
    </row>
    <row r="311" spans="2:12" s="97" customFormat="1" ht="37.5" customHeight="1" hidden="1">
      <c r="B311" s="68"/>
      <c r="C311" s="62" t="s">
        <v>61</v>
      </c>
      <c r="D311" s="93"/>
      <c r="E311" s="98"/>
      <c r="F311" s="98"/>
      <c r="G311" s="94"/>
      <c r="H311" s="94"/>
      <c r="I311" s="94"/>
      <c r="J311" s="94"/>
      <c r="K311" s="95"/>
      <c r="L311" s="96"/>
    </row>
    <row r="312" spans="2:12" s="97" customFormat="1" ht="24.75" customHeight="1" hidden="1">
      <c r="B312" s="60">
        <v>85295</v>
      </c>
      <c r="C312" s="62" t="s">
        <v>37</v>
      </c>
      <c r="D312" s="93"/>
      <c r="E312" s="82">
        <f>E313+E314+E315</f>
        <v>0</v>
      </c>
      <c r="F312" s="82">
        <f>F313+F315+F314</f>
        <v>0</v>
      </c>
      <c r="G312" s="94"/>
      <c r="H312" s="94"/>
      <c r="I312" s="94"/>
      <c r="J312" s="94"/>
      <c r="K312" s="95"/>
      <c r="L312" s="96"/>
    </row>
    <row r="313" spans="2:12" s="97" customFormat="1" ht="37.5" customHeight="1" hidden="1">
      <c r="B313" s="68"/>
      <c r="C313" s="62" t="s">
        <v>94</v>
      </c>
      <c r="D313" s="93"/>
      <c r="E313" s="148"/>
      <c r="F313" s="82"/>
      <c r="G313" s="80"/>
      <c r="H313" s="94"/>
      <c r="I313" s="94"/>
      <c r="J313" s="94"/>
      <c r="K313" s="95"/>
      <c r="L313" s="96"/>
    </row>
    <row r="314" spans="2:12" s="97" customFormat="1" ht="37.5" customHeight="1" hidden="1">
      <c r="B314" s="68"/>
      <c r="C314" s="144" t="s">
        <v>166</v>
      </c>
      <c r="D314" s="93"/>
      <c r="E314" s="148"/>
      <c r="F314" s="82"/>
      <c r="G314" s="80"/>
      <c r="H314" s="94"/>
      <c r="I314" s="94"/>
      <c r="J314" s="94"/>
      <c r="K314" s="95"/>
      <c r="L314" s="96"/>
    </row>
    <row r="315" spans="2:12" s="97" customFormat="1" ht="37.5" customHeight="1" hidden="1">
      <c r="B315" s="68"/>
      <c r="C315" s="62" t="s">
        <v>83</v>
      </c>
      <c r="D315" s="93"/>
      <c r="E315" s="82"/>
      <c r="F315" s="82"/>
      <c r="G315" s="80"/>
      <c r="H315" s="94"/>
      <c r="I315" s="94"/>
      <c r="J315" s="94"/>
      <c r="K315" s="95"/>
      <c r="L315" s="96"/>
    </row>
    <row r="316" spans="2:12" s="97" customFormat="1" ht="37.5" customHeight="1" hidden="1">
      <c r="B316" s="68"/>
      <c r="C316" s="62" t="s">
        <v>46</v>
      </c>
      <c r="D316" s="93"/>
      <c r="E316" s="82"/>
      <c r="F316" s="82"/>
      <c r="G316" s="80"/>
      <c r="H316" s="94"/>
      <c r="I316" s="94"/>
      <c r="J316" s="94"/>
      <c r="K316" s="95"/>
      <c r="L316" s="96"/>
    </row>
    <row r="317" spans="1:12" s="92" customFormat="1" ht="18" customHeight="1" hidden="1">
      <c r="A317" s="27">
        <v>854</v>
      </c>
      <c r="B317" s="74"/>
      <c r="C317" s="92" t="s">
        <v>10</v>
      </c>
      <c r="D317" s="87">
        <f>SUM(D319:D324)</f>
        <v>195878</v>
      </c>
      <c r="E317" s="108">
        <f>E319+E324+E326</f>
        <v>0</v>
      </c>
      <c r="F317" s="108">
        <f>F319+F324+F326</f>
        <v>0</v>
      </c>
      <c r="G317" s="88"/>
      <c r="H317" s="88"/>
      <c r="I317" s="114"/>
      <c r="J317" s="88"/>
      <c r="K317" s="90"/>
      <c r="L317" s="91"/>
    </row>
    <row r="318" spans="2:12" s="78" customFormat="1" ht="37.5" customHeight="1" hidden="1">
      <c r="B318" s="60"/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2:12" s="78" customFormat="1" ht="19.5" customHeight="1" hidden="1">
      <c r="B319" s="60">
        <v>85401</v>
      </c>
      <c r="C319" s="78" t="s">
        <v>96</v>
      </c>
      <c r="D319" s="79">
        <v>95500</v>
      </c>
      <c r="E319" s="82">
        <f>E321+E322+E323+E320</f>
        <v>0</v>
      </c>
      <c r="F319" s="82">
        <f>F321+F322+F323+F320</f>
        <v>0</v>
      </c>
      <c r="G319" s="80"/>
      <c r="H319" s="80"/>
      <c r="I319" s="115"/>
      <c r="J319" s="80"/>
      <c r="K319" s="2"/>
      <c r="L319" s="81"/>
    </row>
    <row r="320" spans="2:12" s="78" customFormat="1" ht="35.25" customHeight="1" hidden="1">
      <c r="B320" s="60"/>
      <c r="C320" s="62" t="s">
        <v>94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34.5" customHeight="1" hidden="1">
      <c r="B321" s="60"/>
      <c r="C321" s="62" t="s">
        <v>19</v>
      </c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33.75" customHeight="1" hidden="1">
      <c r="B322" s="60"/>
      <c r="C322" s="144" t="s">
        <v>20</v>
      </c>
      <c r="D322" s="79"/>
      <c r="E322" s="82"/>
      <c r="F322" s="82"/>
      <c r="G322" s="80"/>
      <c r="H322" s="80"/>
      <c r="I322" s="115"/>
      <c r="J322" s="80"/>
      <c r="K322" s="2"/>
      <c r="L322" s="81"/>
    </row>
    <row r="323" spans="2:12" s="78" customFormat="1" ht="0.75" customHeight="1">
      <c r="B323" s="60"/>
      <c r="C323" s="62" t="s">
        <v>30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17.25" customHeight="1" hidden="1">
      <c r="B324" s="60">
        <v>85415</v>
      </c>
      <c r="C324" s="78" t="s">
        <v>97</v>
      </c>
      <c r="D324" s="79">
        <v>100378</v>
      </c>
      <c r="E324" s="82">
        <f>E325</f>
        <v>0</v>
      </c>
      <c r="F324" s="82">
        <f>F325</f>
        <v>0</v>
      </c>
      <c r="G324" s="80"/>
      <c r="H324" s="80"/>
      <c r="I324" s="115"/>
      <c r="J324" s="80"/>
      <c r="K324" s="2"/>
      <c r="L324" s="81"/>
    </row>
    <row r="325" spans="2:12" s="78" customFormat="1" ht="33.75" customHeight="1" hidden="1">
      <c r="B325" s="60"/>
      <c r="C325" s="62" t="s">
        <v>22</v>
      </c>
      <c r="D325" s="79"/>
      <c r="E325" s="82"/>
      <c r="F325" s="82"/>
      <c r="G325" s="80"/>
      <c r="H325" s="80"/>
      <c r="I325" s="115"/>
      <c r="J325" s="80"/>
      <c r="K325" s="2"/>
      <c r="L325" s="81"/>
    </row>
    <row r="326" spans="2:12" s="78" customFormat="1" ht="17.25" customHeight="1" hidden="1">
      <c r="B326" s="60">
        <v>85495</v>
      </c>
      <c r="C326" s="78" t="s">
        <v>37</v>
      </c>
      <c r="D326" s="79">
        <v>0</v>
      </c>
      <c r="E326" s="82"/>
      <c r="F326" s="82"/>
      <c r="G326" s="80"/>
      <c r="H326" s="80"/>
      <c r="I326" s="115"/>
      <c r="J326" s="80"/>
      <c r="K326" s="2"/>
      <c r="L326" s="81"/>
    </row>
    <row r="327" spans="1:12" s="78" customFormat="1" ht="17.25" customHeight="1">
      <c r="A327" s="155">
        <v>855</v>
      </c>
      <c r="B327" s="169"/>
      <c r="C327" s="170" t="s">
        <v>140</v>
      </c>
      <c r="D327" s="171"/>
      <c r="E327" s="159">
        <f>E328+E346+E332+E344+E338</f>
        <v>300</v>
      </c>
      <c r="F327" s="159">
        <f>F332+F336+F338+F328+F346+F342</f>
        <v>300</v>
      </c>
      <c r="G327" s="2"/>
      <c r="H327" s="2"/>
      <c r="I327" s="3"/>
      <c r="J327" s="2"/>
      <c r="K327" s="2"/>
      <c r="L327" s="81"/>
    </row>
    <row r="328" spans="1:12" s="78" customFormat="1" ht="19.5" customHeight="1">
      <c r="A328" s="134"/>
      <c r="B328" s="60">
        <v>85501</v>
      </c>
      <c r="C328" s="78" t="s">
        <v>143</v>
      </c>
      <c r="D328" s="125"/>
      <c r="E328" s="82">
        <f>E329+E331+E330</f>
        <v>300</v>
      </c>
      <c r="F328" s="82">
        <f>F329+F331+F330</f>
        <v>300</v>
      </c>
      <c r="G328" s="2"/>
      <c r="H328" s="2"/>
      <c r="I328" s="3"/>
      <c r="J328" s="2"/>
      <c r="K328" s="2"/>
      <c r="L328" s="81"/>
    </row>
    <row r="329" spans="1:12" s="78" customFormat="1" ht="36" customHeight="1">
      <c r="A329" s="168"/>
      <c r="B329" s="60"/>
      <c r="C329" s="62" t="s">
        <v>90</v>
      </c>
      <c r="D329" s="125"/>
      <c r="E329" s="82">
        <v>300</v>
      </c>
      <c r="F329" s="82"/>
      <c r="G329" s="2"/>
      <c r="H329" s="2"/>
      <c r="I329" s="3"/>
      <c r="J329" s="2"/>
      <c r="K329" s="2"/>
      <c r="L329" s="81"/>
    </row>
    <row r="330" spans="1:12" s="78" customFormat="1" ht="55.5" customHeight="1" hidden="1">
      <c r="A330" s="168"/>
      <c r="B330" s="60"/>
      <c r="C330" s="62" t="s">
        <v>38</v>
      </c>
      <c r="D330" s="125"/>
      <c r="E330" s="82"/>
      <c r="F330" s="82"/>
      <c r="G330" s="2"/>
      <c r="H330" s="2"/>
      <c r="I330" s="3"/>
      <c r="J330" s="2"/>
      <c r="K330" s="2"/>
      <c r="L330" s="81"/>
    </row>
    <row r="331" spans="1:12" s="78" customFormat="1" ht="54" customHeight="1">
      <c r="A331" s="168"/>
      <c r="B331" s="60"/>
      <c r="C331" s="62" t="s">
        <v>39</v>
      </c>
      <c r="D331" s="125"/>
      <c r="E331" s="82"/>
      <c r="F331" s="82">
        <v>300</v>
      </c>
      <c r="G331" s="2"/>
      <c r="H331" s="2"/>
      <c r="I331" s="3"/>
      <c r="J331" s="2"/>
      <c r="K331" s="2"/>
      <c r="L331" s="81"/>
    </row>
    <row r="332" spans="1:12" s="78" customFormat="1" ht="74.25" customHeight="1" hidden="1">
      <c r="A332" s="168"/>
      <c r="B332" s="60">
        <v>85502</v>
      </c>
      <c r="C332" s="124" t="s">
        <v>144</v>
      </c>
      <c r="D332" s="125"/>
      <c r="E332" s="82">
        <f>E334+E333+E335</f>
        <v>0</v>
      </c>
      <c r="F332" s="82">
        <f>F335+F333+F334</f>
        <v>0</v>
      </c>
      <c r="G332" s="2"/>
      <c r="H332" s="2"/>
      <c r="I332" s="3"/>
      <c r="J332" s="2"/>
      <c r="K332" s="2"/>
      <c r="L332" s="81"/>
    </row>
    <row r="333" spans="1:12" s="78" customFormat="1" ht="39" customHeight="1" hidden="1">
      <c r="A333" s="168"/>
      <c r="B333" s="60"/>
      <c r="C333" s="62" t="s">
        <v>90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55.5" customHeight="1" hidden="1">
      <c r="A334" s="99"/>
      <c r="B334" s="60"/>
      <c r="C334" s="62" t="s">
        <v>38</v>
      </c>
      <c r="D334" s="125"/>
      <c r="E334" s="82"/>
      <c r="F334" s="82"/>
      <c r="G334" s="2"/>
      <c r="H334" s="2"/>
      <c r="I334" s="3"/>
      <c r="J334" s="2"/>
      <c r="K334" s="2"/>
      <c r="L334" s="81"/>
    </row>
    <row r="335" spans="1:12" s="78" customFormat="1" ht="55.5" customHeight="1" hidden="1">
      <c r="A335" s="99"/>
      <c r="B335" s="60"/>
      <c r="C335" s="62" t="s">
        <v>39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21.75" customHeight="1" hidden="1">
      <c r="A336" s="61"/>
      <c r="B336" s="60">
        <v>85503</v>
      </c>
      <c r="C336" s="161" t="s">
        <v>147</v>
      </c>
      <c r="D336" s="125"/>
      <c r="E336" s="82"/>
      <c r="F336" s="82">
        <f>F337</f>
        <v>0</v>
      </c>
      <c r="G336" s="2"/>
      <c r="H336" s="2"/>
      <c r="I336" s="3"/>
      <c r="J336" s="2"/>
      <c r="K336" s="2"/>
      <c r="L336" s="81"/>
    </row>
    <row r="337" spans="1:12" s="78" customFormat="1" ht="55.5" customHeight="1" hidden="1">
      <c r="A337" s="99"/>
      <c r="B337" s="60"/>
      <c r="C337" s="62" t="s">
        <v>39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26.25" customHeight="1" hidden="1">
      <c r="A338" s="168"/>
      <c r="B338" s="60">
        <v>85504</v>
      </c>
      <c r="C338" s="62" t="s">
        <v>113</v>
      </c>
      <c r="D338" s="125"/>
      <c r="E338" s="82">
        <f>E339+E340+E341</f>
        <v>0</v>
      </c>
      <c r="F338" s="82">
        <f>F340+F339+F341</f>
        <v>0</v>
      </c>
      <c r="G338" s="2"/>
      <c r="H338" s="2"/>
      <c r="I338" s="3"/>
      <c r="J338" s="2"/>
      <c r="K338" s="2"/>
      <c r="L338" s="81"/>
    </row>
    <row r="339" spans="1:12" s="78" customFormat="1" ht="36.75" customHeight="1" hidden="1">
      <c r="A339" s="168"/>
      <c r="B339" s="60"/>
      <c r="C339" s="62" t="s">
        <v>90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56.25" customHeight="1" hidden="1">
      <c r="A340" s="168"/>
      <c r="B340" s="60"/>
      <c r="C340" s="62" t="s">
        <v>38</v>
      </c>
      <c r="D340" s="125"/>
      <c r="E340" s="82"/>
      <c r="F340" s="82"/>
      <c r="G340" s="2"/>
      <c r="H340" s="2"/>
      <c r="I340" s="3"/>
      <c r="J340" s="2"/>
      <c r="K340" s="2"/>
      <c r="L340" s="81"/>
    </row>
    <row r="341" spans="1:12" s="78" customFormat="1" ht="54.75" customHeight="1" hidden="1">
      <c r="A341" s="168"/>
      <c r="B341" s="60"/>
      <c r="C341" s="62" t="s">
        <v>39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23.25" customHeight="1" hidden="1">
      <c r="A342" s="168"/>
      <c r="B342" s="60">
        <v>85508</v>
      </c>
      <c r="C342" s="62" t="s">
        <v>132</v>
      </c>
      <c r="D342" s="125"/>
      <c r="E342" s="82"/>
      <c r="F342" s="82">
        <f>F343</f>
        <v>0</v>
      </c>
      <c r="G342" s="2"/>
      <c r="H342" s="2"/>
      <c r="I342" s="3"/>
      <c r="J342" s="2"/>
      <c r="K342" s="2"/>
      <c r="L342" s="81"/>
    </row>
    <row r="343" spans="1:12" s="78" customFormat="1" ht="37.5" customHeight="1" hidden="1">
      <c r="A343" s="168"/>
      <c r="B343" s="60"/>
      <c r="C343" s="144" t="s">
        <v>46</v>
      </c>
      <c r="D343" s="125"/>
      <c r="E343" s="82"/>
      <c r="F343" s="82"/>
      <c r="G343" s="2"/>
      <c r="H343" s="2"/>
      <c r="I343" s="3"/>
      <c r="J343" s="2"/>
      <c r="K343" s="2"/>
      <c r="L343" s="81"/>
    </row>
    <row r="344" spans="1:12" s="78" customFormat="1" ht="33.75" customHeight="1" hidden="1">
      <c r="A344" s="168"/>
      <c r="B344" s="60">
        <v>85510</v>
      </c>
      <c r="C344" s="62" t="s">
        <v>165</v>
      </c>
      <c r="D344" s="125"/>
      <c r="E344" s="82">
        <f>E345</f>
        <v>0</v>
      </c>
      <c r="F344" s="82"/>
      <c r="G344" s="2"/>
      <c r="H344" s="2"/>
      <c r="I344" s="3"/>
      <c r="J344" s="2"/>
      <c r="K344" s="2"/>
      <c r="L344" s="81"/>
    </row>
    <row r="345" spans="1:12" s="78" customFormat="1" ht="36.75" customHeight="1" hidden="1">
      <c r="A345" s="168"/>
      <c r="B345" s="60"/>
      <c r="C345" s="144" t="s">
        <v>46</v>
      </c>
      <c r="D345" s="125"/>
      <c r="E345" s="82"/>
      <c r="F345" s="82"/>
      <c r="G345" s="2"/>
      <c r="H345" s="2"/>
      <c r="I345" s="3"/>
      <c r="J345" s="2"/>
      <c r="K345" s="2"/>
      <c r="L345" s="81"/>
    </row>
    <row r="346" spans="1:12" s="78" customFormat="1" ht="20.25" customHeight="1" hidden="1">
      <c r="A346" s="168"/>
      <c r="B346" s="60">
        <v>85595</v>
      </c>
      <c r="C346" s="161" t="s">
        <v>37</v>
      </c>
      <c r="D346" s="125"/>
      <c r="E346" s="82">
        <f>E347</f>
        <v>0</v>
      </c>
      <c r="F346" s="82">
        <f>F348</f>
        <v>0</v>
      </c>
      <c r="G346" s="2"/>
      <c r="H346" s="2"/>
      <c r="I346" s="3"/>
      <c r="J346" s="2"/>
      <c r="K346" s="2"/>
      <c r="L346" s="81"/>
    </row>
    <row r="347" spans="1:12" s="78" customFormat="1" ht="19.5" customHeight="1" hidden="1">
      <c r="A347" s="168"/>
      <c r="B347" s="60"/>
      <c r="C347" s="105" t="s">
        <v>66</v>
      </c>
      <c r="D347" s="125"/>
      <c r="E347" s="82"/>
      <c r="F347" s="82"/>
      <c r="G347" s="2"/>
      <c r="H347" s="2"/>
      <c r="I347" s="3"/>
      <c r="J347" s="2"/>
      <c r="K347" s="2"/>
      <c r="L347" s="81"/>
    </row>
    <row r="348" spans="1:12" s="78" customFormat="1" ht="37.5" customHeight="1" hidden="1">
      <c r="A348" s="99"/>
      <c r="B348" s="60"/>
      <c r="C348" s="144" t="s">
        <v>46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92" customFormat="1" ht="17.25" customHeight="1" hidden="1">
      <c r="A349" s="27">
        <v>900</v>
      </c>
      <c r="B349" s="74"/>
      <c r="C349" s="92" t="s">
        <v>98</v>
      </c>
      <c r="D349" s="87">
        <f>+D360+D364+D367</f>
        <v>1612170</v>
      </c>
      <c r="E349" s="108">
        <f>E367+E360+E364+E354+E352+E350</f>
        <v>0</v>
      </c>
      <c r="F349" s="108">
        <f>F367+F360+F364+F358+F350+F354+F352</f>
        <v>0</v>
      </c>
      <c r="G349" s="88"/>
      <c r="H349" s="88"/>
      <c r="I349" s="89"/>
      <c r="J349" s="88"/>
      <c r="K349" s="90"/>
      <c r="L349" s="91"/>
    </row>
    <row r="350" spans="1:12" s="92" customFormat="1" ht="17.25" customHeight="1" hidden="1">
      <c r="A350" s="181"/>
      <c r="B350" s="163">
        <v>90002</v>
      </c>
      <c r="C350" s="164" t="s">
        <v>156</v>
      </c>
      <c r="D350" s="165"/>
      <c r="E350" s="166">
        <f>E351</f>
        <v>0</v>
      </c>
      <c r="F350" s="166">
        <f>F351</f>
        <v>0</v>
      </c>
      <c r="G350" s="88"/>
      <c r="H350" s="88"/>
      <c r="I350" s="89"/>
      <c r="J350" s="88"/>
      <c r="K350" s="90"/>
      <c r="L350" s="91"/>
    </row>
    <row r="351" spans="1:12" s="92" customFormat="1" ht="36" customHeight="1" hidden="1">
      <c r="A351" s="182"/>
      <c r="B351" s="163"/>
      <c r="C351" s="62" t="s">
        <v>20</v>
      </c>
      <c r="D351" s="165"/>
      <c r="E351" s="166"/>
      <c r="F351" s="166"/>
      <c r="G351" s="88"/>
      <c r="H351" s="88"/>
      <c r="I351" s="89"/>
      <c r="J351" s="88"/>
      <c r="K351" s="90"/>
      <c r="L351" s="91"/>
    </row>
    <row r="352" spans="1:12" s="92" customFormat="1" ht="20.25" customHeight="1" hidden="1">
      <c r="A352" s="182"/>
      <c r="B352" s="163">
        <v>90003</v>
      </c>
      <c r="C352" s="62" t="s">
        <v>157</v>
      </c>
      <c r="D352" s="165"/>
      <c r="E352" s="166">
        <f>E353</f>
        <v>0</v>
      </c>
      <c r="F352" s="166">
        <f>F353</f>
        <v>0</v>
      </c>
      <c r="G352" s="88"/>
      <c r="H352" s="88"/>
      <c r="I352" s="89"/>
      <c r="J352" s="88"/>
      <c r="K352" s="90"/>
      <c r="L352" s="91"/>
    </row>
    <row r="353" spans="1:12" s="92" customFormat="1" ht="36" customHeight="1" hidden="1">
      <c r="A353" s="182"/>
      <c r="B353" s="163"/>
      <c r="C353" s="62" t="s">
        <v>20</v>
      </c>
      <c r="D353" s="165"/>
      <c r="E353" s="166"/>
      <c r="F353" s="166"/>
      <c r="G353" s="88"/>
      <c r="H353" s="88"/>
      <c r="I353" s="89"/>
      <c r="J353" s="88"/>
      <c r="K353" s="90"/>
      <c r="L353" s="91"/>
    </row>
    <row r="354" spans="1:12" s="92" customFormat="1" ht="17.25" customHeight="1" hidden="1">
      <c r="A354" s="182"/>
      <c r="B354" s="163">
        <v>90004</v>
      </c>
      <c r="C354" s="164" t="s">
        <v>150</v>
      </c>
      <c r="D354" s="165"/>
      <c r="E354" s="166">
        <f>E356</f>
        <v>0</v>
      </c>
      <c r="F354" s="166">
        <f>F355+F357</f>
        <v>0</v>
      </c>
      <c r="G354" s="177"/>
      <c r="H354" s="177"/>
      <c r="I354" s="183"/>
      <c r="J354" s="177"/>
      <c r="K354" s="90"/>
      <c r="L354" s="91"/>
    </row>
    <row r="355" spans="1:12" s="92" customFormat="1" ht="35.25" customHeight="1" hidden="1">
      <c r="A355" s="182"/>
      <c r="B355" s="163"/>
      <c r="C355" s="62" t="s">
        <v>19</v>
      </c>
      <c r="D355" s="165"/>
      <c r="E355" s="166"/>
      <c r="F355" s="166"/>
      <c r="G355" s="177"/>
      <c r="H355" s="177"/>
      <c r="I355" s="183"/>
      <c r="J355" s="177"/>
      <c r="K355" s="90"/>
      <c r="L355" s="91"/>
    </row>
    <row r="356" spans="1:12" s="92" customFormat="1" ht="37.5" customHeight="1" hidden="1">
      <c r="A356" s="182"/>
      <c r="B356" s="163"/>
      <c r="C356" s="62" t="s">
        <v>20</v>
      </c>
      <c r="D356" s="165"/>
      <c r="E356" s="166"/>
      <c r="F356" s="166"/>
      <c r="G356" s="177"/>
      <c r="H356" s="177"/>
      <c r="I356" s="183"/>
      <c r="J356" s="177"/>
      <c r="K356" s="90"/>
      <c r="L356" s="91"/>
    </row>
    <row r="357" spans="1:12" s="92" customFormat="1" ht="18.75" customHeight="1" hidden="1">
      <c r="A357" s="182"/>
      <c r="B357" s="163"/>
      <c r="C357" s="184" t="s">
        <v>26</v>
      </c>
      <c r="D357" s="165"/>
      <c r="E357" s="166"/>
      <c r="F357" s="166"/>
      <c r="G357" s="177"/>
      <c r="H357" s="177"/>
      <c r="I357" s="183"/>
      <c r="J357" s="177"/>
      <c r="K357" s="90"/>
      <c r="L357" s="91"/>
    </row>
    <row r="358" spans="1:12" s="92" customFormat="1" ht="17.25" customHeight="1" hidden="1">
      <c r="A358" s="182"/>
      <c r="B358" s="163">
        <v>90005</v>
      </c>
      <c r="C358" s="164" t="s">
        <v>149</v>
      </c>
      <c r="D358" s="165"/>
      <c r="E358" s="166"/>
      <c r="F358" s="166">
        <f>F359</f>
        <v>0</v>
      </c>
      <c r="G358" s="177"/>
      <c r="H358" s="177"/>
      <c r="I358" s="183"/>
      <c r="J358" s="177"/>
      <c r="K358" s="90"/>
      <c r="L358" s="91"/>
    </row>
    <row r="359" spans="1:12" s="92" customFormat="1" ht="17.25" customHeight="1" hidden="1">
      <c r="A359" s="182"/>
      <c r="B359" s="163"/>
      <c r="C359" s="184" t="s">
        <v>26</v>
      </c>
      <c r="D359" s="165"/>
      <c r="E359" s="166"/>
      <c r="F359" s="166"/>
      <c r="G359" s="177"/>
      <c r="H359" s="177"/>
      <c r="I359" s="183"/>
      <c r="J359" s="177"/>
      <c r="K359" s="90"/>
      <c r="L359" s="91"/>
    </row>
    <row r="360" spans="1:12" s="78" customFormat="1" ht="18.75" hidden="1">
      <c r="A360" s="168"/>
      <c r="B360" s="60">
        <v>90015</v>
      </c>
      <c r="C360" s="78" t="s">
        <v>136</v>
      </c>
      <c r="D360" s="79">
        <v>348970</v>
      </c>
      <c r="E360" s="82">
        <f>E361+E362+E363</f>
        <v>0</v>
      </c>
      <c r="F360" s="82">
        <f>F361+F362+F363</f>
        <v>0</v>
      </c>
      <c r="G360" s="80"/>
      <c r="H360" s="80"/>
      <c r="I360" s="3"/>
      <c r="J360" s="80"/>
      <c r="K360" s="2"/>
      <c r="L360" s="81"/>
    </row>
    <row r="361" spans="1:12" s="78" customFormat="1" ht="37.5" customHeight="1" hidden="1">
      <c r="A361" s="168"/>
      <c r="B361" s="60"/>
      <c r="C361" s="62" t="s">
        <v>20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36.75" customHeight="1" hidden="1">
      <c r="A362" s="168"/>
      <c r="B362" s="60"/>
      <c r="C362" s="62" t="s">
        <v>19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18.75" hidden="1">
      <c r="A363" s="168"/>
      <c r="B363" s="60"/>
      <c r="C363" s="62" t="s">
        <v>26</v>
      </c>
      <c r="D363" s="79"/>
      <c r="E363" s="82"/>
      <c r="F363" s="82"/>
      <c r="G363" s="80"/>
      <c r="H363" s="80"/>
      <c r="I363" s="3"/>
      <c r="J363" s="80"/>
      <c r="K363" s="2"/>
      <c r="L363" s="81"/>
    </row>
    <row r="364" spans="1:12" s="78" customFormat="1" ht="18.75" hidden="1">
      <c r="A364" s="168"/>
      <c r="B364" s="60">
        <v>90013</v>
      </c>
      <c r="C364" s="78" t="s">
        <v>133</v>
      </c>
      <c r="D364" s="79">
        <v>767500</v>
      </c>
      <c r="E364" s="82">
        <f>E366+E365</f>
        <v>0</v>
      </c>
      <c r="F364" s="82">
        <f>F365+F366</f>
        <v>0</v>
      </c>
      <c r="G364" s="80"/>
      <c r="H364" s="80"/>
      <c r="I364" s="3"/>
      <c r="J364" s="80"/>
      <c r="K364" s="2"/>
      <c r="L364" s="81"/>
    </row>
    <row r="365" spans="1:12" s="78" customFormat="1" ht="34.5" customHeight="1" hidden="1">
      <c r="A365" s="99"/>
      <c r="B365" s="60"/>
      <c r="C365" s="62" t="s">
        <v>20</v>
      </c>
      <c r="D365" s="79"/>
      <c r="E365" s="82"/>
      <c r="F365" s="82"/>
      <c r="G365" s="80"/>
      <c r="H365" s="80"/>
      <c r="I365" s="3"/>
      <c r="J365" s="80"/>
      <c r="K365" s="2"/>
      <c r="L365" s="81"/>
    </row>
    <row r="366" spans="1:12" s="78" customFormat="1" ht="36" customHeight="1" hidden="1">
      <c r="A366" s="134"/>
      <c r="B366" s="60"/>
      <c r="C366" s="62" t="s">
        <v>19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18.75" hidden="1">
      <c r="A367" s="168"/>
      <c r="B367" s="60">
        <v>90095</v>
      </c>
      <c r="C367" s="78" t="s">
        <v>37</v>
      </c>
      <c r="D367" s="79">
        <v>495700</v>
      </c>
      <c r="E367" s="82">
        <f>E370+E369+E371+E368</f>
        <v>0</v>
      </c>
      <c r="F367" s="82">
        <f>F368+F370+F371+F369</f>
        <v>0</v>
      </c>
      <c r="G367" s="80"/>
      <c r="H367" s="80"/>
      <c r="I367" s="3"/>
      <c r="J367" s="80"/>
      <c r="K367" s="2"/>
      <c r="L367" s="81"/>
    </row>
    <row r="368" spans="1:12" s="78" customFormat="1" ht="39" customHeight="1" hidden="1">
      <c r="A368" s="99"/>
      <c r="B368" s="60"/>
      <c r="C368" s="62" t="s">
        <v>19</v>
      </c>
      <c r="D368" s="79"/>
      <c r="E368" s="82"/>
      <c r="F368" s="82"/>
      <c r="G368" s="80"/>
      <c r="H368" s="80"/>
      <c r="I368" s="3"/>
      <c r="J368" s="80"/>
      <c r="K368" s="2"/>
      <c r="L368" s="81"/>
    </row>
    <row r="369" spans="1:12" s="78" customFormat="1" ht="37.5" hidden="1">
      <c r="A369" s="134"/>
      <c r="B369" s="60"/>
      <c r="C369" s="62" t="s">
        <v>82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36" customHeight="1" hidden="1">
      <c r="A370" s="99"/>
      <c r="B370" s="60"/>
      <c r="C370" s="62" t="s">
        <v>20</v>
      </c>
      <c r="D370" s="79"/>
      <c r="E370" s="82"/>
      <c r="F370" s="82"/>
      <c r="G370" s="80"/>
      <c r="H370" s="80"/>
      <c r="I370" s="3"/>
      <c r="J370" s="80"/>
      <c r="K370" s="2"/>
      <c r="L370" s="81"/>
    </row>
    <row r="371" spans="1:12" s="78" customFormat="1" ht="18.75" hidden="1">
      <c r="A371" s="61"/>
      <c r="B371" s="60"/>
      <c r="C371" s="62" t="s">
        <v>26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92" customFormat="1" ht="18.75" hidden="1">
      <c r="A372" s="27">
        <v>921</v>
      </c>
      <c r="B372" s="74"/>
      <c r="C372" s="92" t="s">
        <v>99</v>
      </c>
      <c r="D372" s="87">
        <f>+D375+D377+D378+D381</f>
        <v>773000</v>
      </c>
      <c r="E372" s="108">
        <f>E378+E381+E375</f>
        <v>0</v>
      </c>
      <c r="F372" s="108">
        <f>F375+F378+F381+F373</f>
        <v>0</v>
      </c>
      <c r="G372" s="88"/>
      <c r="H372" s="88"/>
      <c r="I372" s="89"/>
      <c r="J372" s="88"/>
      <c r="K372" s="90"/>
      <c r="L372" s="91"/>
    </row>
    <row r="373" spans="1:12" s="92" customFormat="1" ht="18.75" hidden="1">
      <c r="A373" s="145"/>
      <c r="B373" s="163">
        <v>92108</v>
      </c>
      <c r="C373" s="164" t="s">
        <v>139</v>
      </c>
      <c r="D373" s="165"/>
      <c r="E373" s="166"/>
      <c r="F373" s="166">
        <f>F374</f>
        <v>0</v>
      </c>
      <c r="G373" s="88"/>
      <c r="H373" s="88"/>
      <c r="I373" s="89"/>
      <c r="J373" s="88"/>
      <c r="K373" s="90"/>
      <c r="L373" s="91"/>
    </row>
    <row r="374" spans="1:12" s="92" customFormat="1" ht="18.75" hidden="1">
      <c r="A374" s="145"/>
      <c r="B374" s="163"/>
      <c r="C374" s="62" t="s">
        <v>21</v>
      </c>
      <c r="D374" s="165"/>
      <c r="E374" s="166"/>
      <c r="F374" s="166"/>
      <c r="G374" s="88"/>
      <c r="H374" s="88"/>
      <c r="I374" s="89"/>
      <c r="J374" s="88"/>
      <c r="K374" s="90"/>
      <c r="L374" s="91"/>
    </row>
    <row r="375" spans="1:12" s="78" customFormat="1" ht="18.75" hidden="1">
      <c r="A375" s="61"/>
      <c r="B375" s="60">
        <v>92109</v>
      </c>
      <c r="C375" s="78" t="s">
        <v>100</v>
      </c>
      <c r="D375" s="79">
        <v>426000</v>
      </c>
      <c r="E375" s="82">
        <f>E376</f>
        <v>0</v>
      </c>
      <c r="F375" s="82">
        <f>F376</f>
        <v>0</v>
      </c>
      <c r="G375" s="80"/>
      <c r="H375" s="80"/>
      <c r="I375" s="3"/>
      <c r="J375" s="80"/>
      <c r="K375" s="2"/>
      <c r="L375" s="81"/>
    </row>
    <row r="376" spans="1:12" s="78" customFormat="1" ht="18.75" hidden="1">
      <c r="A376" s="61"/>
      <c r="B376" s="60"/>
      <c r="C376" s="62" t="s">
        <v>21</v>
      </c>
      <c r="D376" s="79"/>
      <c r="E376" s="82"/>
      <c r="F376" s="82"/>
      <c r="G376" s="80"/>
      <c r="H376" s="80"/>
      <c r="I376" s="3"/>
      <c r="J376" s="80"/>
      <c r="K376" s="2"/>
      <c r="L376" s="81"/>
    </row>
    <row r="377" spans="1:12" s="78" customFormat="1" ht="18.75" hidden="1">
      <c r="A377" s="61"/>
      <c r="B377" s="60">
        <v>92116</v>
      </c>
      <c r="C377" s="78" t="s">
        <v>101</v>
      </c>
      <c r="D377" s="79">
        <v>300000</v>
      </c>
      <c r="E377" s="82"/>
      <c r="F377" s="82"/>
      <c r="G377" s="2"/>
      <c r="H377" s="80"/>
      <c r="I377" s="3"/>
      <c r="J377" s="80"/>
      <c r="K377" s="2"/>
      <c r="L377" s="81"/>
    </row>
    <row r="378" spans="1:12" s="78" customFormat="1" ht="18.75" hidden="1">
      <c r="A378" s="61"/>
      <c r="B378" s="60">
        <v>92120</v>
      </c>
      <c r="C378" s="78" t="s">
        <v>102</v>
      </c>
      <c r="D378" s="79"/>
      <c r="E378" s="82">
        <f>E379</f>
        <v>0</v>
      </c>
      <c r="F378" s="82">
        <f>F379+F380</f>
        <v>0</v>
      </c>
      <c r="G378" s="2"/>
      <c r="H378" s="80"/>
      <c r="I378" s="3"/>
      <c r="J378" s="80">
        <f>15471107-14978343</f>
        <v>492764</v>
      </c>
      <c r="K378" s="2"/>
      <c r="L378" s="81"/>
    </row>
    <row r="379" spans="1:12" s="78" customFormat="1" ht="36" customHeight="1" hidden="1">
      <c r="A379" s="61"/>
      <c r="B379" s="60"/>
      <c r="C379" s="62" t="s">
        <v>29</v>
      </c>
      <c r="D379" s="79"/>
      <c r="E379" s="82"/>
      <c r="F379" s="82"/>
      <c r="G379" s="2"/>
      <c r="H379" s="80"/>
      <c r="I379" s="3"/>
      <c r="J379" s="80"/>
      <c r="K379" s="2"/>
      <c r="L379" s="81"/>
    </row>
    <row r="380" spans="1:12" s="78" customFormat="1" ht="39" customHeight="1" hidden="1">
      <c r="A380" s="61"/>
      <c r="B380" s="60"/>
      <c r="C380" s="144" t="s">
        <v>58</v>
      </c>
      <c r="D380" s="79"/>
      <c r="E380" s="82"/>
      <c r="F380" s="82"/>
      <c r="G380" s="2"/>
      <c r="H380" s="80"/>
      <c r="I380" s="3"/>
      <c r="J380" s="80"/>
      <c r="K380" s="2"/>
      <c r="L380" s="81"/>
    </row>
    <row r="381" spans="1:12" s="78" customFormat="1" ht="18.75" hidden="1">
      <c r="A381" s="61"/>
      <c r="B381" s="60">
        <v>92195</v>
      </c>
      <c r="C381" s="78" t="s">
        <v>37</v>
      </c>
      <c r="D381" s="79">
        <v>47000</v>
      </c>
      <c r="E381" s="82">
        <f>E382+E383</f>
        <v>0</v>
      </c>
      <c r="F381" s="82">
        <f>F382</f>
        <v>0</v>
      </c>
      <c r="G381" s="2"/>
      <c r="H381" s="80"/>
      <c r="I381" s="3"/>
      <c r="J381" s="80"/>
      <c r="K381" s="2"/>
      <c r="L381" s="81"/>
    </row>
    <row r="382" spans="1:12" s="78" customFormat="1" ht="35.25" customHeight="1" hidden="1">
      <c r="A382" s="61"/>
      <c r="B382" s="60"/>
      <c r="C382" s="62" t="s">
        <v>29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20.25" customHeight="1" hidden="1">
      <c r="A383" s="61"/>
      <c r="B383" s="60"/>
      <c r="C383" s="62" t="s">
        <v>26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92" customFormat="1" ht="18.75">
      <c r="A384" s="27">
        <v>926</v>
      </c>
      <c r="B384" s="74"/>
      <c r="C384" s="92" t="s">
        <v>103</v>
      </c>
      <c r="D384" s="87">
        <f>+D385+D388</f>
        <v>292980</v>
      </c>
      <c r="E384" s="108">
        <f>E385+E388+E392</f>
        <v>2000</v>
      </c>
      <c r="F384" s="108">
        <f>F385+F388+F392</f>
        <v>2000</v>
      </c>
      <c r="G384" s="90"/>
      <c r="H384" s="88"/>
      <c r="I384" s="89"/>
      <c r="J384" s="88"/>
      <c r="K384" s="90"/>
      <c r="L384" s="91"/>
    </row>
    <row r="385" spans="1:12" s="78" customFormat="1" ht="18.75">
      <c r="A385" s="134"/>
      <c r="B385" s="60">
        <v>92601</v>
      </c>
      <c r="C385" s="78" t="s">
        <v>104</v>
      </c>
      <c r="D385" s="79">
        <v>105000</v>
      </c>
      <c r="E385" s="82">
        <f>E386+E387</f>
        <v>2000</v>
      </c>
      <c r="F385" s="82">
        <f>F386+F387</f>
        <v>2000</v>
      </c>
      <c r="G385" s="2"/>
      <c r="H385" s="80"/>
      <c r="I385" s="3"/>
      <c r="J385" s="80"/>
      <c r="K385" s="2"/>
      <c r="L385" s="81"/>
    </row>
    <row r="386" spans="1:12" s="78" customFormat="1" ht="39" customHeight="1">
      <c r="A386" s="168"/>
      <c r="B386" s="60"/>
      <c r="C386" s="62" t="s">
        <v>20</v>
      </c>
      <c r="D386" s="79"/>
      <c r="E386" s="82"/>
      <c r="F386" s="82">
        <v>2000</v>
      </c>
      <c r="G386" s="2"/>
      <c r="H386" s="80"/>
      <c r="I386" s="3"/>
      <c r="J386" s="80"/>
      <c r="K386" s="2"/>
      <c r="L386" s="81"/>
    </row>
    <row r="387" spans="1:12" s="78" customFormat="1" ht="39" customHeight="1">
      <c r="A387" s="168"/>
      <c r="B387" s="60"/>
      <c r="C387" s="144" t="s">
        <v>58</v>
      </c>
      <c r="D387" s="79"/>
      <c r="E387" s="82">
        <v>2000</v>
      </c>
      <c r="F387" s="82"/>
      <c r="G387" s="2"/>
      <c r="H387" s="80"/>
      <c r="I387" s="3"/>
      <c r="J387" s="80"/>
      <c r="K387" s="2"/>
      <c r="L387" s="81"/>
    </row>
    <row r="388" spans="1:12" s="78" customFormat="1" ht="18.75" hidden="1">
      <c r="A388" s="168"/>
      <c r="B388" s="60">
        <v>92605</v>
      </c>
      <c r="C388" s="78" t="s">
        <v>105</v>
      </c>
      <c r="D388" s="79">
        <v>187980</v>
      </c>
      <c r="E388" s="82">
        <f>E390+E391</f>
        <v>0</v>
      </c>
      <c r="F388" s="82">
        <f>F390+F391</f>
        <v>0</v>
      </c>
      <c r="G388" s="2"/>
      <c r="H388" s="80"/>
      <c r="I388" s="3"/>
      <c r="J388" s="80"/>
      <c r="K388" s="2"/>
      <c r="L388" s="81"/>
    </row>
    <row r="389" spans="1:12" s="78" customFormat="1" ht="18.75" hidden="1">
      <c r="A389" s="168"/>
      <c r="B389" s="60"/>
      <c r="C389" s="62" t="s">
        <v>26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39" customHeight="1" hidden="1">
      <c r="A390" s="168"/>
      <c r="B390" s="60"/>
      <c r="C390" s="144" t="s">
        <v>58</v>
      </c>
      <c r="D390" s="79"/>
      <c r="E390" s="82"/>
      <c r="F390" s="82"/>
      <c r="G390" s="2"/>
      <c r="H390" s="80"/>
      <c r="I390" s="3"/>
      <c r="J390" s="80"/>
      <c r="K390" s="2"/>
      <c r="L390" s="81"/>
    </row>
    <row r="391" spans="1:12" s="78" customFormat="1" ht="36" customHeight="1" hidden="1">
      <c r="A391" s="99"/>
      <c r="B391" s="60"/>
      <c r="C391" s="62" t="s">
        <v>20</v>
      </c>
      <c r="D391" s="79"/>
      <c r="E391" s="82"/>
      <c r="F391" s="82"/>
      <c r="G391" s="2"/>
      <c r="H391" s="80"/>
      <c r="I391" s="3"/>
      <c r="J391" s="80"/>
      <c r="K391" s="2"/>
      <c r="L391" s="81"/>
    </row>
    <row r="392" spans="1:12" s="78" customFormat="1" ht="19.5" customHeight="1" hidden="1">
      <c r="A392" s="99"/>
      <c r="B392" s="60">
        <v>92695</v>
      </c>
      <c r="C392" s="62" t="s">
        <v>37</v>
      </c>
      <c r="D392" s="79"/>
      <c r="E392" s="82">
        <f>E393+E395</f>
        <v>0</v>
      </c>
      <c r="F392" s="82">
        <f>F394</f>
        <v>0</v>
      </c>
      <c r="G392" s="2"/>
      <c r="H392" s="80"/>
      <c r="I392" s="3"/>
      <c r="J392" s="80"/>
      <c r="K392" s="2"/>
      <c r="L392" s="81"/>
    </row>
    <row r="393" spans="1:12" s="78" customFormat="1" ht="36.75" customHeight="1" hidden="1">
      <c r="A393" s="99"/>
      <c r="B393" s="60"/>
      <c r="C393" s="62" t="s">
        <v>20</v>
      </c>
      <c r="D393" s="79"/>
      <c r="E393" s="82"/>
      <c r="F393" s="82"/>
      <c r="G393" s="2"/>
      <c r="H393" s="80"/>
      <c r="I393" s="3"/>
      <c r="J393" s="80"/>
      <c r="K393" s="2"/>
      <c r="L393" s="81"/>
    </row>
    <row r="394" spans="1:12" s="78" customFormat="1" ht="19.5" customHeight="1" hidden="1">
      <c r="A394" s="99"/>
      <c r="B394" s="60"/>
      <c r="C394" s="62" t="s">
        <v>26</v>
      </c>
      <c r="D394" s="79"/>
      <c r="E394" s="82"/>
      <c r="F394" s="82"/>
      <c r="G394" s="2"/>
      <c r="H394" s="80"/>
      <c r="I394" s="3"/>
      <c r="J394" s="80"/>
      <c r="K394" s="2"/>
      <c r="L394" s="81"/>
    </row>
    <row r="395" spans="1:12" s="78" customFormat="1" ht="36" customHeight="1" hidden="1">
      <c r="A395" s="99"/>
      <c r="B395" s="60"/>
      <c r="C395" s="62" t="s">
        <v>20</v>
      </c>
      <c r="D395" s="79"/>
      <c r="E395" s="82"/>
      <c r="F395" s="82"/>
      <c r="G395" s="2"/>
      <c r="H395" s="80"/>
      <c r="I395" s="3"/>
      <c r="J395" s="80"/>
      <c r="K395" s="2"/>
      <c r="L395" s="81"/>
    </row>
    <row r="396" spans="1:12" s="92" customFormat="1" ht="19.5">
      <c r="A396" s="126"/>
      <c r="B396" s="127"/>
      <c r="C396" s="128" t="s">
        <v>11</v>
      </c>
      <c r="D396" s="129">
        <f>+D384+D372+D349+D317+D268+D257+D188+D178+D175+D158+D148+D119+D113+D92+D89+D52</f>
        <v>31982075.270000003</v>
      </c>
      <c r="E396" s="130">
        <f>E349+E327+E268+E257+E188+E119+E52+E317+E384+E92+E185+E158+E143</f>
        <v>86286.5</v>
      </c>
      <c r="F396" s="130">
        <f>F384+F327+F317+F268+F188+F119+F52+F92+F158+F349+F257+F113+F143</f>
        <v>74622.56</v>
      </c>
      <c r="G396" s="131">
        <f>F396-E396</f>
        <v>-11663.940000000002</v>
      </c>
      <c r="H396" s="131"/>
      <c r="I396" s="132"/>
      <c r="J396" s="133">
        <f>F396-E396</f>
        <v>-11663.940000000002</v>
      </c>
      <c r="K396" s="90"/>
      <c r="L396" s="91"/>
    </row>
    <row r="397" spans="1:12" s="78" customFormat="1" ht="18.75" hidden="1">
      <c r="A397" s="61"/>
      <c r="B397" s="60"/>
      <c r="D397" s="79"/>
      <c r="E397" s="82"/>
      <c r="G397" s="2"/>
      <c r="H397" s="2"/>
      <c r="I397" s="3"/>
      <c r="J397" s="80"/>
      <c r="K397" s="2"/>
      <c r="L397" s="81"/>
    </row>
    <row r="398" spans="1:12" s="78" customFormat="1" ht="18.75" hidden="1">
      <c r="A398" s="61"/>
      <c r="B398" s="60"/>
      <c r="D398" s="79"/>
      <c r="E398" s="80"/>
      <c r="F398" s="2"/>
      <c r="G398" s="2"/>
      <c r="H398" s="2"/>
      <c r="I398" s="3"/>
      <c r="J398" s="80"/>
      <c r="K398" s="2"/>
      <c r="L398" s="81"/>
    </row>
    <row r="399" spans="1:12" s="78" customFormat="1" ht="18.75" hidden="1">
      <c r="A399" s="61"/>
      <c r="B399" s="60"/>
      <c r="D399" s="79"/>
      <c r="E399" s="2"/>
      <c r="F399" s="2"/>
      <c r="G399" s="2"/>
      <c r="H399" s="2"/>
      <c r="I399" s="3"/>
      <c r="J399" s="80"/>
      <c r="K399" s="2"/>
      <c r="L399" s="81"/>
    </row>
    <row r="400" spans="1:12" s="78" customFormat="1" ht="18.75" hidden="1">
      <c r="A400" s="61"/>
      <c r="B400" s="60"/>
      <c r="D400" s="79"/>
      <c r="E400" s="80"/>
      <c r="F400" s="80"/>
      <c r="G400" s="80"/>
      <c r="H400" s="80"/>
      <c r="I400" s="115"/>
      <c r="J400" s="80"/>
      <c r="K400" s="2"/>
      <c r="L400" s="81"/>
    </row>
    <row r="401" spans="1:12" s="78" customFormat="1" ht="18.75" hidden="1">
      <c r="A401" s="61"/>
      <c r="B401" s="60"/>
      <c r="D401" s="79"/>
      <c r="E401" s="2"/>
      <c r="F401" s="2"/>
      <c r="G401" s="2"/>
      <c r="H401" s="2"/>
      <c r="I401" s="3"/>
      <c r="J401" s="80"/>
      <c r="K401" s="2"/>
      <c r="L401" s="81"/>
    </row>
    <row r="402" spans="1:12" s="83" customFormat="1" ht="18.75" hidden="1">
      <c r="A402" s="134"/>
      <c r="B402" s="86"/>
      <c r="D402" s="85"/>
      <c r="E402" s="2"/>
      <c r="F402" s="2"/>
      <c r="G402" s="2"/>
      <c r="H402" s="2"/>
      <c r="I402" s="3"/>
      <c r="J402" s="80"/>
      <c r="K402" s="2"/>
      <c r="L402" s="86"/>
    </row>
    <row r="403" spans="1:10" s="2" customFormat="1" ht="18.75" hidden="1">
      <c r="A403" s="59"/>
      <c r="E403" s="80"/>
      <c r="I403" s="3"/>
      <c r="J403" s="80">
        <f>J45-J396</f>
        <v>0</v>
      </c>
    </row>
    <row r="404" spans="1:10" s="2" customFormat="1" ht="18.75" customHeight="1" hidden="1">
      <c r="A404" s="202" t="s">
        <v>106</v>
      </c>
      <c r="B404" s="202"/>
      <c r="C404" s="202"/>
      <c r="E404" s="80"/>
      <c r="I404" s="3"/>
      <c r="J404" s="80"/>
    </row>
    <row r="405" spans="9:10" s="2" customFormat="1" ht="18.75" hidden="1">
      <c r="I405" s="3"/>
      <c r="J405" s="80"/>
    </row>
    <row r="406" spans="1:10" s="90" customFormat="1" ht="18.75" hidden="1">
      <c r="A406" s="92"/>
      <c r="B406" s="92" t="s">
        <v>107</v>
      </c>
      <c r="C406" s="92"/>
      <c r="D406" s="92"/>
      <c r="E406" s="92" t="s">
        <v>4</v>
      </c>
      <c r="F406" s="92" t="s">
        <v>5</v>
      </c>
      <c r="I406" s="89"/>
      <c r="J406" s="88"/>
    </row>
    <row r="407" spans="1:10" s="2" customFormat="1" ht="18.75" hidden="1">
      <c r="A407" s="78"/>
      <c r="B407" s="78"/>
      <c r="C407" s="78"/>
      <c r="D407" s="78"/>
      <c r="E407" s="78"/>
      <c r="F407" s="78"/>
      <c r="I407" s="3"/>
      <c r="J407" s="80"/>
    </row>
    <row r="408" spans="1:10" s="2" customFormat="1" ht="75" hidden="1">
      <c r="A408" s="78"/>
      <c r="B408" s="134">
        <v>903</v>
      </c>
      <c r="C408" s="124" t="s">
        <v>108</v>
      </c>
      <c r="D408" s="78"/>
      <c r="E408" s="82"/>
      <c r="F408" s="82"/>
      <c r="I408" s="3"/>
      <c r="J408" s="80"/>
    </row>
    <row r="409" spans="1:10" s="2" customFormat="1" ht="37.5" hidden="1">
      <c r="A409" s="203"/>
      <c r="B409" s="53">
        <v>952</v>
      </c>
      <c r="C409" s="135" t="s">
        <v>109</v>
      </c>
      <c r="D409" s="78"/>
      <c r="E409" s="82"/>
      <c r="F409" s="82"/>
      <c r="I409" s="3"/>
      <c r="J409" s="80"/>
    </row>
    <row r="410" spans="1:10" s="2" customFormat="1" ht="19.5" hidden="1">
      <c r="A410" s="203"/>
      <c r="B410" s="136"/>
      <c r="C410" s="137"/>
      <c r="D410" s="78"/>
      <c r="E410" s="82"/>
      <c r="F410" s="82"/>
      <c r="I410" s="3"/>
      <c r="J410" s="80"/>
    </row>
    <row r="411" spans="1:10" s="140" customFormat="1" ht="12.75" customHeight="1" hidden="1">
      <c r="A411" s="203"/>
      <c r="B411" s="136"/>
      <c r="C411" s="137"/>
      <c r="D411" s="138"/>
      <c r="E411" s="139"/>
      <c r="F411" s="139"/>
      <c r="I411" s="141"/>
      <c r="J411" s="142"/>
    </row>
    <row r="412" spans="1:10" s="140" customFormat="1" ht="19.5" hidden="1">
      <c r="A412" s="203"/>
      <c r="B412" s="143"/>
      <c r="C412" s="137"/>
      <c r="D412" s="138"/>
      <c r="E412" s="139"/>
      <c r="F412" s="139"/>
      <c r="I412" s="141"/>
      <c r="J412" s="142"/>
    </row>
    <row r="413" spans="1:10" s="2" customFormat="1" ht="18.75" customHeight="1" hidden="1">
      <c r="A413" s="196" t="s">
        <v>11</v>
      </c>
      <c r="B413" s="197"/>
      <c r="C413" s="198"/>
      <c r="D413" s="78"/>
      <c r="E413" s="82">
        <f>E408+E409</f>
        <v>0</v>
      </c>
      <c r="F413" s="82">
        <f>F408+F409</f>
        <v>0</v>
      </c>
      <c r="H413" s="80">
        <f>E413-F413</f>
        <v>0</v>
      </c>
      <c r="I413" s="3"/>
      <c r="J413" s="80"/>
    </row>
    <row r="414" spans="9:10" s="2" customFormat="1" ht="18.75" hidden="1">
      <c r="I414" s="3"/>
      <c r="J414" s="80"/>
    </row>
    <row r="415" spans="1:10" s="2" customFormat="1" ht="18.75" customHeight="1" hidden="1">
      <c r="A415" s="202" t="s">
        <v>110</v>
      </c>
      <c r="B415" s="202"/>
      <c r="C415" s="202"/>
      <c r="E415" s="80"/>
      <c r="H415" s="80">
        <f>J45-J396</f>
        <v>0</v>
      </c>
      <c r="I415" s="3"/>
      <c r="J415" s="80"/>
    </row>
    <row r="416" spans="9:10" s="2" customFormat="1" ht="18.75" hidden="1">
      <c r="I416" s="3"/>
      <c r="J416" s="80"/>
    </row>
    <row r="417" spans="1:10" s="90" customFormat="1" ht="18.75" hidden="1">
      <c r="A417" s="92"/>
      <c r="B417" s="92" t="s">
        <v>107</v>
      </c>
      <c r="C417" s="92"/>
      <c r="D417" s="92"/>
      <c r="E417" s="92" t="s">
        <v>4</v>
      </c>
      <c r="F417" s="92" t="s">
        <v>5</v>
      </c>
      <c r="I417" s="89"/>
      <c r="J417" s="88"/>
    </row>
    <row r="418" spans="1:10" s="2" customFormat="1" ht="18.75" hidden="1">
      <c r="A418" s="78"/>
      <c r="B418" s="78"/>
      <c r="C418" s="78"/>
      <c r="D418" s="78"/>
      <c r="E418" s="78"/>
      <c r="F418" s="78"/>
      <c r="I418" s="3"/>
      <c r="J418" s="80"/>
    </row>
    <row r="419" spans="1:25" s="2" customFormat="1" ht="18.75" hidden="1">
      <c r="A419" s="78"/>
      <c r="B419" s="61">
        <v>992</v>
      </c>
      <c r="C419" s="78" t="s">
        <v>111</v>
      </c>
      <c r="D419" s="78"/>
      <c r="E419" s="82"/>
      <c r="F419" s="82">
        <f>F421</f>
        <v>0</v>
      </c>
      <c r="H419" s="80">
        <f>H415-F421</f>
        <v>0</v>
      </c>
      <c r="I419" s="3"/>
      <c r="J419" s="8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s="2" customFormat="1" ht="75" hidden="1">
      <c r="A420" s="78"/>
      <c r="B420" s="61">
        <v>963</v>
      </c>
      <c r="C420" s="124" t="s">
        <v>112</v>
      </c>
      <c r="D420" s="78"/>
      <c r="E420" s="82"/>
      <c r="F420" s="82"/>
      <c r="I420" s="3"/>
      <c r="J420" s="8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10" s="2" customFormat="1" ht="18.75" customHeight="1" hidden="1">
      <c r="A421" s="196" t="s">
        <v>11</v>
      </c>
      <c r="B421" s="197"/>
      <c r="C421" s="198"/>
      <c r="D421" s="78"/>
      <c r="E421" s="82">
        <f>E419+E420</f>
        <v>0</v>
      </c>
      <c r="F421" s="82"/>
      <c r="I421" s="3"/>
      <c r="J421" s="80"/>
    </row>
    <row r="422" spans="9:25" s="2" customFormat="1" ht="18.75" hidden="1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8:25" s="2" customFormat="1" ht="18.75" hidden="1">
      <c r="H423" s="115">
        <f>G396-H45</f>
        <v>0</v>
      </c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9:25" s="2" customFormat="1" ht="18.75" hidden="1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9:25" s="2" customFormat="1" ht="18.75" hidden="1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 hidden="1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 hidden="1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 hidden="1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 hidden="1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9:25" s="2" customFormat="1" ht="18.75" hidden="1"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9:25" s="2" customFormat="1" ht="18.75" hidden="1">
      <c r="I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9:25" s="2" customFormat="1" ht="18.75" hidden="1">
      <c r="I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9:25" s="2" customFormat="1" ht="18.75" hidden="1">
      <c r="I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9:25" s="2" customFormat="1" ht="18.75" hidden="1">
      <c r="I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</sheetData>
  <sheetProtection/>
  <mergeCells count="47"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A409:A412"/>
    <mergeCell ref="B40:D40"/>
    <mergeCell ref="B39:C39"/>
    <mergeCell ref="B42:C42"/>
    <mergeCell ref="A413:C413"/>
    <mergeCell ref="A415:C415"/>
    <mergeCell ref="B44:C44"/>
    <mergeCell ref="B41:D41"/>
    <mergeCell ref="B36:C36"/>
    <mergeCell ref="B21:C21"/>
    <mergeCell ref="A4:C4"/>
    <mergeCell ref="B18:C18"/>
    <mergeCell ref="B19:C19"/>
    <mergeCell ref="A421:C421"/>
    <mergeCell ref="B37:C37"/>
    <mergeCell ref="B45:C45"/>
    <mergeCell ref="A47:C47"/>
    <mergeCell ref="A404:C404"/>
  </mergeCells>
  <printOptions/>
  <pageMargins left="0.7480314960629921" right="0.7480314960629921" top="0.5511811023622047" bottom="0.984251968503937" header="0.5118110236220472" footer="0.5118110236220472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2018-12-14T09:35:29Z</cp:lastPrinted>
  <dcterms:created xsi:type="dcterms:W3CDTF">2013-04-02T12:58:53Z</dcterms:created>
  <dcterms:modified xsi:type="dcterms:W3CDTF">2018-12-14T09:35:32Z</dcterms:modified>
  <cp:category/>
  <cp:version/>
  <cp:contentType/>
  <cp:contentStatus/>
</cp:coreProperties>
</file>