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'zal_1'!$A$1:$F$338</definedName>
  </definedNames>
  <calcPr fullCalcOnLoad="1"/>
</workbook>
</file>

<file path=xl/sharedStrings.xml><?xml version="1.0" encoding="utf-8"?>
<sst xmlns="http://schemas.openxmlformats.org/spreadsheetml/2006/main" count="358" uniqueCount="160">
  <si>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</si>
  <si>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</si>
  <si>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</si>
  <si>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</si>
  <si>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</si>
  <si>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</si>
  <si>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</si>
  <si>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</si>
  <si>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</si>
  <si>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</si>
  <si>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</si>
  <si>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</si>
  <si>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</si>
  <si>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</si>
  <si>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</si>
  <si>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</si>
  <si>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</si>
  <si>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</si>
  <si>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</si>
  <si>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</si>
  <si>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</si>
  <si>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</si>
  <si>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</si>
  <si>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</si>
  <si>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</si>
  <si>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</si>
  <si>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</si>
  <si>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</si>
  <si>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</si>
  <si>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</si>
  <si>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</si>
  <si>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</si>
  <si>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</si>
  <si>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</si>
  <si>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</si>
  <si>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</si>
  <si>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</si>
  <si>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</si>
  <si>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</si>
  <si>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</si>
  <si>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</si>
  <si>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</si>
  <si>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</si>
  <si>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</si>
  <si>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</si>
  <si>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</si>
  <si>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</si>
  <si>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</si>
  <si>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</si>
  <si>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</si>
  <si>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</si>
  <si>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</si>
  <si>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</si>
  <si>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</si>
  <si>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</si>
  <si>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</si>
  <si>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</si>
  <si>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</si>
  <si>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</si>
  <si>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</si>
  <si>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</si>
  <si>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</si>
  <si>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</si>
  <si>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</si>
  <si>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</si>
  <si>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</si>
  <si>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</si>
  <si>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</si>
  <si>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</si>
  <si>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</si>
  <si>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</si>
  <si>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</si>
  <si>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</si>
  <si>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</si>
  <si>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</si>
  <si>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</si>
  <si>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</si>
  <si>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</si>
  <si>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</si>
  <si>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</si>
  <si>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</si>
  <si>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</si>
  <si>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</si>
  <si>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</si>
  <si>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</si>
  <si>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</si>
  <si>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</si>
  <si>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</si>
  <si>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</si>
  <si>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</si>
  <si>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</si>
  <si>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</si>
  <si>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</si>
  <si>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</si>
  <si>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</si>
  <si>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</si>
  <si>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</si>
  <si>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</si>
  <si>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</si>
  <si>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</si>
  <si>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</si>
  <si>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</si>
  <si>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</si>
  <si>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</si>
  <si>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</si>
  <si>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</si>
  <si>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</si>
  <si>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</si>
  <si>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</si>
  <si>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</si>
  <si>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</si>
  <si>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</si>
  <si>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</si>
  <si>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</si>
  <si>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</si>
  <si>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</si>
  <si>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</si>
  <si>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</si>
  <si>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</si>
  <si>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</si>
  <si>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</si>
  <si>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</si>
  <si>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</si>
  <si>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</si>
  <si>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</si>
  <si>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</si>
  <si>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</si>
  <si>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</si>
  <si>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</si>
  <si>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</si>
  <si>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</si>
  <si>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</si>
  <si>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</si>
  <si>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</si>
  <si>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</si>
  <si>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</si>
  <si>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</si>
  <si>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</si>
  <si>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</si>
  <si>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</si>
  <si>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</si>
  <si>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</si>
  <si>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</si>
  <si>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</si>
  <si>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</si>
  <si>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</si>
  <si>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</si>
  <si>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</si>
  <si>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</si>
  <si>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</si>
  <si>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</si>
  <si>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Wybory do rad gmin, rad powiatów i sejmików województw, wybory wójtów, burmistrzów i prezydentów miast oraz referenda gminne, powiatowe i wojewódzkie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</si>
  <si>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</si>
  <si>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</si>
  <si>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</si>
  <si>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</si>
  <si>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Gospodarka komunalna i ochrona środowiska</t>
  </si>
  <si>
    <t>Otrzymane spadki, zapisy i darowizny w postaci pieniężnej</t>
  </si>
  <si>
    <t>Bezpieczeństwo publiczne i ochrona przeciwpożarowa</t>
  </si>
  <si>
    <t>Załącznik nr 1 do Zarządzenia Wójta Gminy Kłomnice nr 157/2017 z dnia 20.09.2017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</si>
</sst>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3"/>
  <sheetViews>
    <sheetView tabSelected="1" zoomScalePageLayoutView="0" workbookViewId="0" topLeftCell="A1">
      <selection activeCell="F338" sqref="A1:F338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02" t="s">
        <v>159</v>
      </c>
      <c r="F1" s="202"/>
      <c r="I1" s="198"/>
      <c r="J1" s="198"/>
    </row>
    <row r="2" spans="1:10" ht="18.75">
      <c r="A2" s="5"/>
      <c r="B2" s="5"/>
      <c r="C2" s="5" t="s">
        <v>126</v>
      </c>
      <c r="D2" s="5"/>
      <c r="E2" s="202"/>
      <c r="F2" s="202"/>
      <c r="G2" s="5"/>
      <c r="H2" s="5"/>
      <c r="I2" s="6"/>
      <c r="J2" s="5"/>
    </row>
    <row r="3" spans="1:10" ht="18.75">
      <c r="A3" s="7"/>
      <c r="B3" s="7"/>
      <c r="C3" s="7"/>
      <c r="D3" s="7"/>
      <c r="E3" s="202"/>
      <c r="F3" s="202"/>
      <c r="G3" s="7"/>
      <c r="H3" s="7"/>
      <c r="I3" s="8"/>
      <c r="J3" s="7"/>
    </row>
    <row r="4" spans="1:11" s="10" customFormat="1" ht="18.75">
      <c r="A4" s="214" t="s">
        <v>0</v>
      </c>
      <c r="B4" s="214"/>
      <c r="C4" s="214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3" t="s">
        <v>1</v>
      </c>
      <c r="B6" s="203"/>
      <c r="C6" s="203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92" t="s">
        <v>3</v>
      </c>
      <c r="C9" s="193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192"/>
      <c r="C10" s="193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4" t="s">
        <v>16</v>
      </c>
      <c r="C11" s="205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0" t="s">
        <v>129</v>
      </c>
      <c r="C12" s="191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142</v>
      </c>
      <c r="B13" s="199" t="s">
        <v>49</v>
      </c>
      <c r="C13" s="200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0" t="s">
        <v>143</v>
      </c>
      <c r="C14" s="201"/>
      <c r="D14" s="19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0" t="s">
        <v>117</v>
      </c>
      <c r="C15" s="19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7" t="s">
        <v>59</v>
      </c>
      <c r="C16" s="208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57" customHeight="1" hidden="1">
      <c r="A17" s="14"/>
      <c r="B17" s="190" t="s">
        <v>129</v>
      </c>
      <c r="C17" s="191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>
      <c r="A18" s="154">
        <v>754</v>
      </c>
      <c r="B18" s="188" t="s">
        <v>158</v>
      </c>
      <c r="C18" s="206"/>
      <c r="D18" s="152"/>
      <c r="E18" s="153"/>
      <c r="F18" s="153">
        <f>F19</f>
        <v>1600</v>
      </c>
      <c r="G18" s="5"/>
      <c r="H18" s="5"/>
      <c r="I18" s="6"/>
      <c r="J18" s="7"/>
      <c r="K18" s="7"/>
    </row>
    <row r="19" spans="1:11" s="10" customFormat="1" ht="78" customHeight="1">
      <c r="A19" s="14"/>
      <c r="B19" s="190" t="s">
        <v>129</v>
      </c>
      <c r="C19" s="191"/>
      <c r="D19" s="16"/>
      <c r="E19" s="25"/>
      <c r="F19" s="25">
        <v>1600</v>
      </c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196" t="s">
        <v>77</v>
      </c>
      <c r="C20" s="197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0" t="s">
        <v>117</v>
      </c>
      <c r="C21" s="191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0" t="s">
        <v>131</v>
      </c>
      <c r="C22" s="191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199" t="s">
        <v>138</v>
      </c>
      <c r="C23" s="200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190" t="s">
        <v>8</v>
      </c>
      <c r="C24" s="191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0" t="s">
        <v>129</v>
      </c>
      <c r="C25" s="191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88" t="s">
        <v>121</v>
      </c>
      <c r="C26" s="189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0" t="s">
        <v>118</v>
      </c>
      <c r="C27" s="191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>
      <c r="A28" s="154">
        <v>801</v>
      </c>
      <c r="B28" s="194" t="s">
        <v>7</v>
      </c>
      <c r="C28" s="195"/>
      <c r="D28" s="152"/>
      <c r="E28" s="153"/>
      <c r="F28" s="153">
        <f>F29+F30</f>
        <v>4338.33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190" t="s">
        <v>117</v>
      </c>
      <c r="C29" s="191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>
      <c r="A30" s="14"/>
      <c r="B30" s="190" t="s">
        <v>129</v>
      </c>
      <c r="C30" s="191"/>
      <c r="D30" s="16"/>
      <c r="E30" s="25"/>
      <c r="F30" s="25">
        <v>4338.33</v>
      </c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88" t="s">
        <v>88</v>
      </c>
      <c r="C31" s="189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0" t="s">
        <v>129</v>
      </c>
      <c r="C32" s="191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 hidden="1">
      <c r="A33" s="27">
        <v>852</v>
      </c>
      <c r="B33" s="196" t="s">
        <v>9</v>
      </c>
      <c r="C33" s="197"/>
      <c r="D33" s="19"/>
      <c r="E33" s="20">
        <f>E35+E34</f>
        <v>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190" t="s">
        <v>117</v>
      </c>
      <c r="C34" s="191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190" t="s">
        <v>129</v>
      </c>
      <c r="C35" s="191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199" t="s">
        <v>10</v>
      </c>
      <c r="C36" s="200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0" t="s">
        <v>133</v>
      </c>
      <c r="C37" s="191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0" t="s">
        <v>117</v>
      </c>
      <c r="C38" s="191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88" t="s">
        <v>145</v>
      </c>
      <c r="C39" s="206"/>
      <c r="D39" s="152"/>
      <c r="E39" s="153">
        <f>E41</f>
        <v>0</v>
      </c>
      <c r="F39" s="153">
        <f>F40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0" t="s">
        <v>129</v>
      </c>
      <c r="C40" s="201"/>
      <c r="D40" s="191"/>
      <c r="E40" s="25"/>
      <c r="F40" s="25"/>
      <c r="G40" s="5"/>
      <c r="H40" s="5"/>
      <c r="I40" s="6"/>
      <c r="J40" s="7"/>
      <c r="K40" s="7"/>
    </row>
    <row r="41" spans="1:11" s="10" customFormat="1" ht="116.25" customHeight="1" hidden="1">
      <c r="A41" s="14"/>
      <c r="B41" s="190" t="s">
        <v>146</v>
      </c>
      <c r="C41" s="201"/>
      <c r="D41" s="167"/>
      <c r="E41" s="25"/>
      <c r="F41" s="25"/>
      <c r="G41" s="5"/>
      <c r="H41" s="5"/>
      <c r="I41" s="6"/>
      <c r="J41" s="7"/>
      <c r="K41" s="7"/>
    </row>
    <row r="42" spans="1:11" s="10" customFormat="1" ht="24" customHeight="1" hidden="1">
      <c r="A42" s="154">
        <v>900</v>
      </c>
      <c r="B42" s="188" t="s">
        <v>156</v>
      </c>
      <c r="C42" s="206"/>
      <c r="D42" s="185"/>
      <c r="E42" s="186"/>
      <c r="F42" s="187">
        <f>F43</f>
        <v>0</v>
      </c>
      <c r="G42" s="5"/>
      <c r="H42" s="5"/>
      <c r="I42" s="6"/>
      <c r="J42" s="7"/>
      <c r="K42" s="7"/>
    </row>
    <row r="43" spans="1:11" s="10" customFormat="1" ht="39.75" customHeight="1" hidden="1">
      <c r="A43" s="14"/>
      <c r="B43" s="190" t="s">
        <v>157</v>
      </c>
      <c r="C43" s="191"/>
      <c r="D43" s="167"/>
      <c r="E43" s="25"/>
      <c r="F43" s="25"/>
      <c r="G43" s="5"/>
      <c r="H43" s="5"/>
      <c r="I43" s="6"/>
      <c r="J43" s="7"/>
      <c r="K43" s="7"/>
    </row>
    <row r="44" spans="1:11" s="35" customFormat="1" ht="21" customHeight="1">
      <c r="A44" s="28"/>
      <c r="B44" s="215" t="s">
        <v>11</v>
      </c>
      <c r="C44" s="216"/>
      <c r="D44" s="29"/>
      <c r="E44" s="30">
        <f>E41+E33+E20</f>
        <v>0</v>
      </c>
      <c r="F44" s="30">
        <f>F33+F31+F28+F26+F23+F13+F36+F20+F39+F16+F18+F11+F42</f>
        <v>5938.33</v>
      </c>
      <c r="G44" s="31"/>
      <c r="H44" s="32">
        <f>F44-E44</f>
        <v>5938.33</v>
      </c>
      <c r="I44" s="33"/>
      <c r="J44" s="34">
        <f>F44-E44</f>
        <v>5938.33</v>
      </c>
      <c r="K44" s="31"/>
    </row>
    <row r="45" spans="1:11" s="10" customFormat="1" ht="13.5" customHeight="1">
      <c r="A45" s="11"/>
      <c r="B45" s="11"/>
      <c r="C45" s="11"/>
      <c r="D45" s="9"/>
      <c r="E45" s="5"/>
      <c r="F45" s="5"/>
      <c r="G45" s="5"/>
      <c r="H45" s="5"/>
      <c r="I45" s="6"/>
      <c r="J45" s="7"/>
      <c r="K45" s="7"/>
    </row>
    <row r="46" spans="1:11" s="10" customFormat="1" ht="16.5" customHeight="1">
      <c r="A46" s="203" t="s">
        <v>12</v>
      </c>
      <c r="B46" s="203"/>
      <c r="C46" s="203"/>
      <c r="D46" s="9"/>
      <c r="E46" s="5"/>
      <c r="F46" s="5"/>
      <c r="G46" s="5"/>
      <c r="H46" s="5"/>
      <c r="I46" s="6"/>
      <c r="J46" s="5"/>
      <c r="K46" s="7"/>
    </row>
    <row r="47" spans="1:11" s="10" customFormat="1" ht="18.75">
      <c r="A47" s="9"/>
      <c r="B47" s="9"/>
      <c r="C47" s="9"/>
      <c r="D47" s="9"/>
      <c r="E47" s="5"/>
      <c r="F47" s="5"/>
      <c r="G47" s="5"/>
      <c r="H47" s="5"/>
      <c r="I47" s="6"/>
      <c r="J47" s="5"/>
      <c r="K47" s="7"/>
    </row>
    <row r="48" spans="1:11" s="10" customFormat="1" ht="7.5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0" ht="24.75" customHeight="1">
      <c r="A49" s="16" t="s">
        <v>2</v>
      </c>
      <c r="B49" s="36" t="s">
        <v>13</v>
      </c>
      <c r="C49" s="15" t="s">
        <v>14</v>
      </c>
      <c r="D49" s="4" t="s">
        <v>15</v>
      </c>
      <c r="E49" s="37" t="s">
        <v>4</v>
      </c>
      <c r="F49" s="37" t="s">
        <v>5</v>
      </c>
      <c r="G49" s="7"/>
      <c r="H49" s="7"/>
      <c r="I49" s="8"/>
      <c r="J49" s="12"/>
    </row>
    <row r="50" spans="1:12" s="38" customFormat="1" ht="10.5" customHeight="1">
      <c r="A50" s="38">
        <v>1</v>
      </c>
      <c r="B50" s="39">
        <v>2</v>
      </c>
      <c r="C50" s="40">
        <v>3</v>
      </c>
      <c r="D50" s="41">
        <v>4</v>
      </c>
      <c r="E50" s="38">
        <v>4</v>
      </c>
      <c r="F50" s="38">
        <v>5</v>
      </c>
      <c r="G50" s="42"/>
      <c r="H50" s="42"/>
      <c r="I50" s="43"/>
      <c r="J50" s="42"/>
      <c r="K50" s="42"/>
      <c r="L50" s="44"/>
    </row>
    <row r="51" spans="1:25" s="27" customFormat="1" ht="19.5" customHeight="1" hidden="1">
      <c r="A51" s="17"/>
      <c r="B51" s="45"/>
      <c r="C51" s="26" t="s">
        <v>16</v>
      </c>
      <c r="D51" s="46">
        <f>+D52+D61+D70+D72+D81</f>
        <v>1512819.1</v>
      </c>
      <c r="E51" s="47">
        <f>E61+E81+E52</f>
        <v>0</v>
      </c>
      <c r="F51" s="47">
        <f>F81+F52+F61</f>
        <v>0</v>
      </c>
      <c r="G51" s="48"/>
      <c r="H51" s="48"/>
      <c r="I51" s="49"/>
      <c r="J51" s="48"/>
      <c r="K51" s="48">
        <f aca="true" t="shared" si="0" ref="K51:Y51">K52+K61+K70+K72</f>
        <v>0</v>
      </c>
      <c r="L51" s="50">
        <f t="shared" si="0"/>
        <v>0</v>
      </c>
      <c r="M51" s="47">
        <f t="shared" si="0"/>
        <v>0</v>
      </c>
      <c r="N51" s="47">
        <f t="shared" si="0"/>
        <v>0</v>
      </c>
      <c r="O51" s="47">
        <f t="shared" si="0"/>
        <v>0</v>
      </c>
      <c r="P51" s="47">
        <f t="shared" si="0"/>
        <v>0</v>
      </c>
      <c r="Q51" s="47">
        <f t="shared" si="0"/>
        <v>0</v>
      </c>
      <c r="R51" s="47">
        <f t="shared" si="0"/>
        <v>0</v>
      </c>
      <c r="S51" s="47">
        <f t="shared" si="0"/>
        <v>0</v>
      </c>
      <c r="T51" s="47">
        <f t="shared" si="0"/>
        <v>0</v>
      </c>
      <c r="U51" s="47">
        <f t="shared" si="0"/>
        <v>0</v>
      </c>
      <c r="V51" s="47">
        <f t="shared" si="0"/>
        <v>0</v>
      </c>
      <c r="W51" s="47">
        <f t="shared" si="0"/>
        <v>0</v>
      </c>
      <c r="X51" s="47">
        <f t="shared" si="0"/>
        <v>0</v>
      </c>
      <c r="Y51" s="47">
        <f t="shared" si="0"/>
        <v>0</v>
      </c>
    </row>
    <row r="52" spans="1:12" s="61" customFormat="1" ht="26.25" customHeight="1" hidden="1">
      <c r="A52" s="51"/>
      <c r="B52" s="52" t="s">
        <v>17</v>
      </c>
      <c r="C52" s="53" t="s">
        <v>18</v>
      </c>
      <c r="D52" s="54">
        <v>80000</v>
      </c>
      <c r="E52" s="55">
        <f>E60</f>
        <v>0</v>
      </c>
      <c r="F52" s="55">
        <f>F60</f>
        <v>0</v>
      </c>
      <c r="G52" s="56"/>
      <c r="H52" s="57"/>
      <c r="I52" s="58"/>
      <c r="J52" s="57"/>
      <c r="K52" s="59"/>
      <c r="L52" s="60"/>
    </row>
    <row r="53" spans="1:12" s="61" customFormat="1" ht="36" customHeight="1" hidden="1">
      <c r="A53" s="51"/>
      <c r="B53" s="52"/>
      <c r="C53" s="62" t="s">
        <v>19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20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21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22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23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24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25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21.75" customHeight="1" hidden="1">
      <c r="A60" s="51"/>
      <c r="B60" s="52"/>
      <c r="C60" s="62" t="s">
        <v>26</v>
      </c>
      <c r="D60" s="54"/>
      <c r="E60" s="64"/>
      <c r="F60" s="55"/>
      <c r="G60" s="56"/>
      <c r="H60" s="57"/>
      <c r="I60" s="58"/>
      <c r="J60" s="57"/>
      <c r="K60" s="59"/>
      <c r="L60" s="60"/>
    </row>
    <row r="61" spans="1:12" s="61" customFormat="1" ht="18" customHeight="1" hidden="1">
      <c r="A61" s="51"/>
      <c r="B61" s="52" t="s">
        <v>27</v>
      </c>
      <c r="C61" s="63" t="s">
        <v>28</v>
      </c>
      <c r="D61" s="54">
        <v>1124100</v>
      </c>
      <c r="E61" s="55">
        <f>E62+E63+E64+E65+E66+E67+E68+E69</f>
        <v>0</v>
      </c>
      <c r="F61" s="55">
        <f>F62+F63+F64+F65+F66+F67+F68+F69</f>
        <v>0</v>
      </c>
      <c r="G61" s="56"/>
      <c r="H61" s="57"/>
      <c r="I61" s="58"/>
      <c r="J61" s="56"/>
      <c r="K61" s="59"/>
      <c r="L61" s="60"/>
    </row>
    <row r="62" spans="1:12" s="61" customFormat="1" ht="36" customHeight="1" hidden="1">
      <c r="A62" s="51"/>
      <c r="B62" s="52"/>
      <c r="C62" s="62" t="s">
        <v>97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29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21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30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31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.75" customHeight="1" hidden="1">
      <c r="A67" s="51"/>
      <c r="B67" s="52"/>
      <c r="C67" s="62" t="s">
        <v>20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51"/>
      <c r="B68" s="52"/>
      <c r="C68" s="62" t="s">
        <v>25</v>
      </c>
      <c r="D68" s="54"/>
      <c r="E68" s="55"/>
      <c r="F68" s="55"/>
      <c r="H68" s="57"/>
      <c r="I68" s="58"/>
      <c r="J68" s="57"/>
      <c r="K68" s="59"/>
      <c r="L68" s="60"/>
    </row>
    <row r="69" spans="1:12" s="61" customFormat="1" ht="18.75" hidden="1">
      <c r="A69" s="51"/>
      <c r="B69" s="52"/>
      <c r="C69" s="62" t="s">
        <v>26</v>
      </c>
      <c r="D69" s="54"/>
      <c r="E69" s="64"/>
      <c r="F69" s="55"/>
      <c r="G69" s="56">
        <f>310399-122489+112000</f>
        <v>299910</v>
      </c>
      <c r="H69" s="57"/>
      <c r="I69" s="58"/>
      <c r="J69" s="57"/>
      <c r="K69" s="59"/>
      <c r="L69" s="60"/>
    </row>
    <row r="70" spans="1:12" s="61" customFormat="1" ht="36" customHeight="1" hidden="1">
      <c r="A70" s="51"/>
      <c r="B70" s="52" t="s">
        <v>32</v>
      </c>
      <c r="C70" s="63" t="s">
        <v>33</v>
      </c>
      <c r="D70" s="54">
        <v>15100</v>
      </c>
      <c r="E70" s="55"/>
      <c r="F70" s="55"/>
      <c r="G70" s="56"/>
      <c r="H70" s="56"/>
      <c r="I70" s="58"/>
      <c r="J70" s="56"/>
      <c r="K70" s="59"/>
      <c r="L70" s="60"/>
    </row>
    <row r="71" spans="1:12" s="61" customFormat="1" ht="36" customHeight="1" hidden="1">
      <c r="A71" s="51"/>
      <c r="B71" s="52"/>
      <c r="C71" s="62" t="s">
        <v>21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51"/>
      <c r="B72" s="52" t="s">
        <v>34</v>
      </c>
      <c r="C72" s="63" t="s">
        <v>35</v>
      </c>
      <c r="D72" s="54"/>
      <c r="E72" s="55"/>
      <c r="F72" s="55">
        <f>F79</f>
        <v>0</v>
      </c>
      <c r="G72" s="56"/>
      <c r="H72" s="57"/>
      <c r="I72" s="58"/>
      <c r="J72" s="56"/>
      <c r="K72" s="59"/>
      <c r="L72" s="60"/>
    </row>
    <row r="73" spans="1:12" s="61" customFormat="1" ht="36" customHeight="1" hidden="1">
      <c r="A73" s="51"/>
      <c r="B73" s="52"/>
      <c r="C73" s="62" t="s">
        <v>19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1:12" s="61" customFormat="1" ht="36" customHeight="1" hidden="1">
      <c r="A74" s="51"/>
      <c r="B74" s="52"/>
      <c r="C74" s="62" t="s">
        <v>20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21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36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23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24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25</v>
      </c>
      <c r="D79" s="54"/>
      <c r="E79" s="55"/>
      <c r="F79" s="55"/>
      <c r="G79" s="56" t="s">
        <v>37</v>
      </c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26</v>
      </c>
      <c r="D80" s="54"/>
      <c r="E80" s="62"/>
      <c r="F80" s="55"/>
      <c r="G80" s="56"/>
      <c r="H80" s="57"/>
      <c r="I80" s="58"/>
      <c r="J80" s="57"/>
      <c r="K80" s="59"/>
      <c r="L80" s="60"/>
    </row>
    <row r="81" spans="1:12" s="69" customFormat="1" ht="20.25" customHeight="1" hidden="1">
      <c r="A81" s="51"/>
      <c r="B81" s="52" t="s">
        <v>38</v>
      </c>
      <c r="C81" s="63" t="s">
        <v>39</v>
      </c>
      <c r="D81" s="54">
        <v>293619.1</v>
      </c>
      <c r="E81" s="55">
        <f>E82+E83</f>
        <v>0</v>
      </c>
      <c r="F81" s="55">
        <f>F82+F83</f>
        <v>0</v>
      </c>
      <c r="G81" s="65"/>
      <c r="H81" s="66"/>
      <c r="I81" s="67"/>
      <c r="J81" s="66"/>
      <c r="K81" s="67"/>
      <c r="L81" s="68"/>
    </row>
    <row r="82" spans="1:12" s="69" customFormat="1" ht="53.25" customHeight="1" hidden="1">
      <c r="A82" s="51"/>
      <c r="B82" s="52"/>
      <c r="C82" s="62" t="s">
        <v>40</v>
      </c>
      <c r="D82" s="54"/>
      <c r="E82" s="55"/>
      <c r="F82" s="55"/>
      <c r="G82" s="65"/>
      <c r="H82" s="66"/>
      <c r="I82" s="67"/>
      <c r="J82" s="66"/>
      <c r="K82" s="67"/>
      <c r="L82" s="68"/>
    </row>
    <row r="83" spans="1:12" s="69" customFormat="1" ht="56.25" customHeight="1" hidden="1">
      <c r="A83" s="51"/>
      <c r="B83" s="52"/>
      <c r="C83" s="62" t="s">
        <v>41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27" customFormat="1" ht="36" customHeight="1" hidden="1">
      <c r="A84" s="17" t="s">
        <v>42</v>
      </c>
      <c r="B84" s="45"/>
      <c r="C84" s="26" t="s">
        <v>43</v>
      </c>
      <c r="D84" s="46"/>
      <c r="E84" s="47">
        <f>E85</f>
        <v>0</v>
      </c>
      <c r="F84" s="47">
        <f>F85</f>
        <v>0</v>
      </c>
      <c r="G84" s="48"/>
      <c r="H84" s="71"/>
      <c r="I84" s="72"/>
      <c r="J84" s="71"/>
      <c r="K84" s="73"/>
      <c r="L84" s="74"/>
    </row>
    <row r="85" spans="2:12" s="61" customFormat="1" ht="36" customHeight="1" hidden="1">
      <c r="B85" s="52" t="s">
        <v>44</v>
      </c>
      <c r="C85" s="63" t="s">
        <v>45</v>
      </c>
      <c r="D85" s="54"/>
      <c r="E85" s="55">
        <f>E86+E87</f>
        <v>0</v>
      </c>
      <c r="F85" s="55">
        <f>F86+F87</f>
        <v>0</v>
      </c>
      <c r="G85" s="56"/>
      <c r="H85" s="57"/>
      <c r="I85" s="58"/>
      <c r="J85" s="57"/>
      <c r="K85" s="59"/>
      <c r="L85" s="60"/>
    </row>
    <row r="86" spans="2:12" s="61" customFormat="1" ht="36" customHeight="1" hidden="1">
      <c r="B86" s="52"/>
      <c r="C86" s="70" t="s">
        <v>40</v>
      </c>
      <c r="D86" s="54"/>
      <c r="E86" s="55"/>
      <c r="F86" s="55"/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20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1:12" s="27" customFormat="1" ht="36" customHeight="1" hidden="1">
      <c r="A88" s="27">
        <v>500</v>
      </c>
      <c r="B88" s="45"/>
      <c r="C88" s="26" t="s">
        <v>46</v>
      </c>
      <c r="D88" s="46">
        <v>4700</v>
      </c>
      <c r="E88" s="47"/>
      <c r="F88" s="47">
        <f>F89</f>
        <v>0</v>
      </c>
      <c r="G88" s="48"/>
      <c r="H88" s="71"/>
      <c r="I88" s="72"/>
      <c r="J88" s="71"/>
      <c r="K88" s="73"/>
      <c r="L88" s="74"/>
    </row>
    <row r="89" spans="2:12" s="61" customFormat="1" ht="36" customHeight="1" hidden="1">
      <c r="B89" s="52" t="s">
        <v>47</v>
      </c>
      <c r="C89" s="63" t="s">
        <v>39</v>
      </c>
      <c r="D89" s="54">
        <v>4700</v>
      </c>
      <c r="E89" s="55"/>
      <c r="F89" s="55">
        <f>F90</f>
        <v>0</v>
      </c>
      <c r="G89" s="56"/>
      <c r="H89" s="57"/>
      <c r="I89" s="58"/>
      <c r="J89" s="57"/>
      <c r="K89" s="59"/>
      <c r="L89" s="60"/>
    </row>
    <row r="90" spans="2:12" s="61" customFormat="1" ht="36" customHeight="1" hidden="1">
      <c r="B90" s="52"/>
      <c r="C90" s="70" t="s">
        <v>48</v>
      </c>
      <c r="D90" s="54"/>
      <c r="E90" s="55"/>
      <c r="F90" s="55"/>
      <c r="G90" s="56"/>
      <c r="H90" s="57"/>
      <c r="I90" s="58"/>
      <c r="J90" s="57"/>
      <c r="K90" s="59"/>
      <c r="L90" s="60"/>
    </row>
    <row r="91" spans="1:12" s="27" customFormat="1" ht="21" customHeight="1">
      <c r="A91" s="27">
        <v>600</v>
      </c>
      <c r="B91" s="75"/>
      <c r="C91" s="26" t="s">
        <v>49</v>
      </c>
      <c r="D91" s="46">
        <f>+D92+D94+D98+D101</f>
        <v>4201601</v>
      </c>
      <c r="E91" s="47">
        <f>E92+E94+E98+E101</f>
        <v>10000</v>
      </c>
      <c r="F91" s="47">
        <f>F94+F98</f>
        <v>10000</v>
      </c>
      <c r="G91" s="48"/>
      <c r="H91" s="71" t="s">
        <v>126</v>
      </c>
      <c r="I91" s="72"/>
      <c r="J91" s="48"/>
      <c r="K91" s="73"/>
      <c r="L91" s="74"/>
    </row>
    <row r="92" spans="2:12" s="61" customFormat="1" ht="36" customHeight="1" hidden="1">
      <c r="B92" s="76">
        <v>60014</v>
      </c>
      <c r="C92" s="63" t="s">
        <v>50</v>
      </c>
      <c r="D92" s="54">
        <v>1174650</v>
      </c>
      <c r="E92" s="55"/>
      <c r="F92" s="55"/>
      <c r="G92" s="56"/>
      <c r="H92" s="57"/>
      <c r="I92" s="58"/>
      <c r="J92" s="56"/>
      <c r="K92" s="59"/>
      <c r="L92" s="60"/>
    </row>
    <row r="93" spans="2:12" s="61" customFormat="1" ht="36" customHeight="1" hidden="1">
      <c r="B93" s="76"/>
      <c r="C93" s="63"/>
      <c r="D93" s="54"/>
      <c r="E93" s="55"/>
      <c r="F93" s="55"/>
      <c r="G93" s="56"/>
      <c r="H93" s="57"/>
      <c r="I93" s="58"/>
      <c r="J93" s="56"/>
      <c r="K93" s="59"/>
      <c r="L93" s="60"/>
    </row>
    <row r="94" spans="1:12" s="61" customFormat="1" ht="19.5" customHeight="1">
      <c r="A94" s="134"/>
      <c r="B94" s="76">
        <v>60016</v>
      </c>
      <c r="C94" s="63" t="s">
        <v>51</v>
      </c>
      <c r="D94" s="54">
        <v>2961951</v>
      </c>
      <c r="E94" s="55">
        <f>E97+E96</f>
        <v>10000</v>
      </c>
      <c r="F94" s="55">
        <f>F96+F97+F103+F110+F95</f>
        <v>0</v>
      </c>
      <c r="G94" s="56"/>
      <c r="H94" s="57"/>
      <c r="I94" s="58"/>
      <c r="J94" s="56"/>
      <c r="K94" s="59"/>
      <c r="L94" s="60"/>
    </row>
    <row r="95" spans="1:12" s="61" customFormat="1" ht="36" customHeight="1" hidden="1">
      <c r="A95" s="168"/>
      <c r="B95" s="76"/>
      <c r="C95" s="62" t="s">
        <v>61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36" customHeight="1">
      <c r="A96" s="168"/>
      <c r="B96" s="76"/>
      <c r="C96" s="62" t="s">
        <v>20</v>
      </c>
      <c r="D96" s="54"/>
      <c r="E96" s="55">
        <v>10000</v>
      </c>
      <c r="F96" s="55"/>
      <c r="G96" s="56"/>
      <c r="H96" s="57"/>
      <c r="I96" s="58"/>
      <c r="J96" s="56"/>
      <c r="K96" s="59"/>
      <c r="L96" s="60"/>
    </row>
    <row r="97" spans="1:12" s="61" customFormat="1" ht="18.75" customHeight="1" hidden="1">
      <c r="A97" s="168"/>
      <c r="B97" s="76"/>
      <c r="C97" s="62" t="s">
        <v>26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17.25" customHeight="1">
      <c r="A98" s="168"/>
      <c r="B98" s="76">
        <v>60017</v>
      </c>
      <c r="C98" s="63" t="s">
        <v>52</v>
      </c>
      <c r="D98" s="54">
        <v>27000</v>
      </c>
      <c r="E98" s="55">
        <f>E100</f>
        <v>0</v>
      </c>
      <c r="F98" s="55">
        <f>F100+F99</f>
        <v>10000</v>
      </c>
      <c r="G98" s="56"/>
      <c r="H98" s="57"/>
      <c r="I98" s="58"/>
      <c r="J98" s="57"/>
      <c r="K98" s="59"/>
      <c r="L98" s="60"/>
    </row>
    <row r="99" spans="1:12" s="61" customFormat="1" ht="37.5" customHeight="1">
      <c r="A99" s="168"/>
      <c r="B99" s="76"/>
      <c r="C99" s="62" t="s">
        <v>20</v>
      </c>
      <c r="D99" s="54"/>
      <c r="E99" s="55"/>
      <c r="F99" s="55">
        <v>10000</v>
      </c>
      <c r="G99" s="56"/>
      <c r="H99" s="57"/>
      <c r="I99" s="58"/>
      <c r="J99" s="57"/>
      <c r="K99" s="59"/>
      <c r="L99" s="60"/>
    </row>
    <row r="100" spans="1:12" s="61" customFormat="1" ht="18" customHeight="1" hidden="1">
      <c r="A100" s="168"/>
      <c r="B100" s="76"/>
      <c r="C100" s="62" t="s">
        <v>26</v>
      </c>
      <c r="D100" s="54"/>
      <c r="E100" s="55"/>
      <c r="F100" s="55"/>
      <c r="G100" s="56"/>
      <c r="H100" s="57"/>
      <c r="I100" s="58"/>
      <c r="J100" s="57"/>
      <c r="K100" s="59"/>
      <c r="L100" s="60"/>
    </row>
    <row r="101" spans="1:12" s="61" customFormat="1" ht="23.25" customHeight="1" hidden="1">
      <c r="A101" s="168"/>
      <c r="B101" s="76">
        <v>60078</v>
      </c>
      <c r="C101" s="63" t="s">
        <v>53</v>
      </c>
      <c r="D101" s="54">
        <v>38000</v>
      </c>
      <c r="E101" s="55">
        <f>E102+E103</f>
        <v>0</v>
      </c>
      <c r="F101" s="55">
        <f>F102+F103</f>
        <v>0</v>
      </c>
      <c r="G101" s="56"/>
      <c r="H101" s="57"/>
      <c r="I101" s="58"/>
      <c r="J101" s="57"/>
      <c r="K101" s="59"/>
      <c r="L101" s="60"/>
    </row>
    <row r="102" spans="1:12" s="61" customFormat="1" ht="36" customHeight="1" hidden="1">
      <c r="A102" s="168"/>
      <c r="B102" s="76"/>
      <c r="C102" s="62" t="s">
        <v>20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18.75" customHeight="1" hidden="1">
      <c r="A103" s="99"/>
      <c r="B103" s="76"/>
      <c r="C103" s="62" t="s">
        <v>26</v>
      </c>
      <c r="D103" s="54"/>
      <c r="E103" s="55"/>
      <c r="F103" s="55"/>
      <c r="G103" s="56"/>
      <c r="H103" s="57"/>
      <c r="I103" s="58"/>
      <c r="J103" s="57"/>
      <c r="K103" s="59"/>
      <c r="L103" s="60"/>
    </row>
    <row r="104" spans="1:12" s="27" customFormat="1" ht="21" customHeight="1">
      <c r="A104" s="27">
        <v>700</v>
      </c>
      <c r="B104" s="75"/>
      <c r="C104" s="26" t="s">
        <v>54</v>
      </c>
      <c r="D104" s="46">
        <v>287000</v>
      </c>
      <c r="E104" s="47">
        <f>E105+E107</f>
        <v>10000</v>
      </c>
      <c r="F104" s="47">
        <f>F105+F107</f>
        <v>10000</v>
      </c>
      <c r="G104" s="48"/>
      <c r="H104" s="71"/>
      <c r="I104" s="72"/>
      <c r="J104" s="48"/>
      <c r="K104" s="73"/>
      <c r="L104" s="74"/>
    </row>
    <row r="105" spans="2:12" s="61" customFormat="1" ht="36" customHeight="1" hidden="1">
      <c r="B105" s="76">
        <v>70004</v>
      </c>
      <c r="C105" s="63" t="s">
        <v>55</v>
      </c>
      <c r="D105" s="54">
        <v>6500</v>
      </c>
      <c r="E105" s="55"/>
      <c r="F105" s="55"/>
      <c r="G105" s="56"/>
      <c r="H105" s="57"/>
      <c r="I105" s="58"/>
      <c r="J105" s="59"/>
      <c r="K105" s="59"/>
      <c r="L105" s="60"/>
    </row>
    <row r="106" spans="2:12" s="61" customFormat="1" ht="36" customHeight="1" hidden="1">
      <c r="B106" s="76"/>
      <c r="C106" s="63"/>
      <c r="D106" s="54"/>
      <c r="E106" s="55"/>
      <c r="F106" s="55"/>
      <c r="G106" s="56"/>
      <c r="H106" s="57"/>
      <c r="I106" s="58"/>
      <c r="J106" s="59"/>
      <c r="K106" s="59"/>
      <c r="L106" s="60"/>
    </row>
    <row r="107" spans="2:12" s="61" customFormat="1" ht="24.75" customHeight="1">
      <c r="B107" s="76">
        <v>70005</v>
      </c>
      <c r="C107" s="63" t="s">
        <v>56</v>
      </c>
      <c r="D107" s="54">
        <v>177000</v>
      </c>
      <c r="E107" s="55">
        <f>E108+E109+E109+E110</f>
        <v>10000</v>
      </c>
      <c r="F107" s="55">
        <f>F108+F109+F110</f>
        <v>10000</v>
      </c>
      <c r="G107" s="56"/>
      <c r="H107" s="57"/>
      <c r="I107" s="58"/>
      <c r="J107" s="56"/>
      <c r="K107" s="59"/>
      <c r="L107" s="60"/>
    </row>
    <row r="108" spans="2:12" s="61" customFormat="1" ht="36" customHeight="1" hidden="1">
      <c r="B108" s="76"/>
      <c r="C108" s="62" t="s">
        <v>61</v>
      </c>
      <c r="D108" s="77"/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36" customHeight="1">
      <c r="B109" s="76"/>
      <c r="C109" s="62" t="s">
        <v>20</v>
      </c>
      <c r="D109" s="77"/>
      <c r="E109" s="55"/>
      <c r="F109" s="55">
        <v>10000</v>
      </c>
      <c r="G109" s="56"/>
      <c r="H109" s="57"/>
      <c r="I109" s="58"/>
      <c r="J109" s="59"/>
      <c r="K109" s="59"/>
      <c r="L109" s="60"/>
    </row>
    <row r="110" spans="2:12" s="61" customFormat="1" ht="16.5" customHeight="1">
      <c r="B110" s="76"/>
      <c r="C110" s="62" t="s">
        <v>26</v>
      </c>
      <c r="D110" s="77"/>
      <c r="E110" s="55">
        <v>10000</v>
      </c>
      <c r="F110" s="55"/>
      <c r="G110" s="56"/>
      <c r="H110" s="57"/>
      <c r="I110" s="58"/>
      <c r="J110" s="59"/>
      <c r="K110" s="59"/>
      <c r="L110" s="60"/>
    </row>
    <row r="111" spans="1:12" s="27" customFormat="1" ht="18" customHeight="1" hidden="1">
      <c r="A111" s="27">
        <v>710</v>
      </c>
      <c r="B111" s="75"/>
      <c r="C111" s="26" t="s">
        <v>132</v>
      </c>
      <c r="D111" s="46">
        <v>73800</v>
      </c>
      <c r="E111" s="47">
        <f>E112+E115</f>
        <v>0</v>
      </c>
      <c r="F111" s="47">
        <f>F112+F115</f>
        <v>0</v>
      </c>
      <c r="G111" s="48"/>
      <c r="H111" s="71"/>
      <c r="I111" s="72"/>
      <c r="J111" s="73"/>
      <c r="K111" s="73"/>
      <c r="L111" s="74"/>
    </row>
    <row r="112" spans="2:12" s="78" customFormat="1" ht="21" customHeight="1" hidden="1">
      <c r="B112" s="60">
        <v>71004</v>
      </c>
      <c r="C112" s="63" t="s">
        <v>57</v>
      </c>
      <c r="D112" s="79">
        <v>67800</v>
      </c>
      <c r="E112" s="55">
        <f>E113+E114</f>
        <v>0</v>
      </c>
      <c r="F112" s="55">
        <f>F113+F114</f>
        <v>0</v>
      </c>
      <c r="G112" s="80"/>
      <c r="H112" s="80"/>
      <c r="I112" s="3"/>
      <c r="J112" s="2"/>
      <c r="K112" s="2"/>
      <c r="L112" s="81"/>
    </row>
    <row r="113" spans="2:12" s="78" customFormat="1" ht="36" customHeight="1" hidden="1">
      <c r="B113" s="60"/>
      <c r="C113" s="62" t="s">
        <v>61</v>
      </c>
      <c r="D113" s="77"/>
      <c r="E113" s="55"/>
      <c r="F113" s="55"/>
      <c r="G113" s="80"/>
      <c r="H113" s="80"/>
      <c r="I113" s="3"/>
      <c r="J113" s="2"/>
      <c r="K113" s="2"/>
      <c r="L113" s="81"/>
    </row>
    <row r="114" spans="2:12" s="78" customFormat="1" ht="36" customHeight="1" hidden="1">
      <c r="B114" s="60"/>
      <c r="C114" s="62" t="s">
        <v>20</v>
      </c>
      <c r="D114" s="77"/>
      <c r="E114" s="55"/>
      <c r="F114" s="55"/>
      <c r="G114" s="80"/>
      <c r="H114" s="80"/>
      <c r="I114" s="3"/>
      <c r="J114" s="2"/>
      <c r="K114" s="2"/>
      <c r="L114" s="81"/>
    </row>
    <row r="115" spans="2:12" s="78" customFormat="1" ht="36" customHeight="1" hidden="1">
      <c r="B115" s="60">
        <v>71035</v>
      </c>
      <c r="C115" s="63" t="s">
        <v>58</v>
      </c>
      <c r="D115" s="79">
        <v>6000</v>
      </c>
      <c r="E115" s="55">
        <f>E116</f>
        <v>0</v>
      </c>
      <c r="F115" s="55">
        <f>F116</f>
        <v>0</v>
      </c>
      <c r="G115" s="80"/>
      <c r="H115" s="80"/>
      <c r="I115" s="3"/>
      <c r="J115" s="2"/>
      <c r="K115" s="2"/>
      <c r="L115" s="81"/>
    </row>
    <row r="116" spans="2:12" s="83" customFormat="1" ht="36" customHeight="1" hidden="1">
      <c r="B116" s="84"/>
      <c r="C116" s="62" t="s">
        <v>20</v>
      </c>
      <c r="D116" s="85"/>
      <c r="E116" s="55"/>
      <c r="F116" s="82"/>
      <c r="G116" s="80"/>
      <c r="H116" s="80"/>
      <c r="I116" s="3"/>
      <c r="J116" s="80"/>
      <c r="K116" s="2"/>
      <c r="L116" s="86"/>
    </row>
    <row r="117" spans="1:12" s="92" customFormat="1" ht="18.75" customHeight="1">
      <c r="A117" s="27">
        <v>750</v>
      </c>
      <c r="B117" s="27"/>
      <c r="C117" s="26" t="s">
        <v>59</v>
      </c>
      <c r="D117" s="87">
        <v>2964067.17</v>
      </c>
      <c r="E117" s="47">
        <f>E118+E125+E136+E122+E130+E133</f>
        <v>5250</v>
      </c>
      <c r="F117" s="47">
        <f>F118+F130+F136+F125+F122+F133</f>
        <v>5250</v>
      </c>
      <c r="G117" s="88"/>
      <c r="H117" s="88"/>
      <c r="I117" s="89"/>
      <c r="J117" s="88"/>
      <c r="K117" s="90"/>
      <c r="L117" s="91"/>
    </row>
    <row r="118" spans="1:12" s="78" customFormat="1" ht="18.75" customHeight="1" hidden="1">
      <c r="A118" s="61"/>
      <c r="B118" s="61">
        <v>75011</v>
      </c>
      <c r="C118" s="63" t="s">
        <v>60</v>
      </c>
      <c r="D118" s="79">
        <v>191267.17</v>
      </c>
      <c r="E118" s="55">
        <f>E121+E119</f>
        <v>0</v>
      </c>
      <c r="F118" s="82">
        <f>F119+F120+F121</f>
        <v>0</v>
      </c>
      <c r="G118" s="80"/>
      <c r="H118" s="80"/>
      <c r="I118" s="3"/>
      <c r="J118" s="80"/>
      <c r="K118" s="2"/>
      <c r="L118" s="81"/>
    </row>
    <row r="119" spans="1:12" s="78" customFormat="1" ht="55.5" customHeight="1" hidden="1">
      <c r="A119" s="61"/>
      <c r="B119" s="61"/>
      <c r="C119" s="62" t="s">
        <v>40</v>
      </c>
      <c r="D119" s="79"/>
      <c r="E119" s="55"/>
      <c r="F119" s="82"/>
      <c r="G119" s="80"/>
      <c r="H119" s="80"/>
      <c r="I119" s="3"/>
      <c r="J119" s="80"/>
      <c r="K119" s="2"/>
      <c r="L119" s="81"/>
    </row>
    <row r="120" spans="1:12" s="78" customFormat="1" ht="36" customHeight="1" hidden="1">
      <c r="A120" s="61"/>
      <c r="B120" s="61"/>
      <c r="C120" s="62" t="s">
        <v>30</v>
      </c>
      <c r="D120" s="79"/>
      <c r="E120" s="55"/>
      <c r="F120" s="82"/>
      <c r="G120" s="80"/>
      <c r="H120" s="80"/>
      <c r="I120" s="3"/>
      <c r="J120" s="80"/>
      <c r="K120" s="2"/>
      <c r="L120" s="81"/>
    </row>
    <row r="121" spans="1:12" s="78" customFormat="1" ht="55.5" customHeight="1" hidden="1">
      <c r="A121" s="61"/>
      <c r="B121" s="61"/>
      <c r="C121" s="62" t="s">
        <v>41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20.25" customHeight="1" hidden="1">
      <c r="A122" s="61"/>
      <c r="B122" s="61">
        <v>75022</v>
      </c>
      <c r="C122" s="63" t="s">
        <v>62</v>
      </c>
      <c r="D122" s="79">
        <v>225550</v>
      </c>
      <c r="E122" s="55">
        <f>E123+E124</f>
        <v>0</v>
      </c>
      <c r="F122" s="82">
        <f>F123</f>
        <v>0</v>
      </c>
      <c r="G122" s="80"/>
      <c r="H122" s="80"/>
      <c r="I122" s="3"/>
      <c r="J122" s="80"/>
      <c r="K122" s="2"/>
      <c r="L122" s="81"/>
    </row>
    <row r="123" spans="1:12" s="78" customFormat="1" ht="36" customHeight="1" hidden="1">
      <c r="A123" s="61"/>
      <c r="B123" s="61"/>
      <c r="C123" s="62" t="s">
        <v>20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36" customHeight="1" hidden="1">
      <c r="A124" s="61"/>
      <c r="B124" s="61"/>
      <c r="C124" s="62" t="s">
        <v>30</v>
      </c>
      <c r="D124" s="79"/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21" customHeight="1">
      <c r="A125" s="61"/>
      <c r="B125" s="61">
        <v>75023</v>
      </c>
      <c r="C125" s="63" t="s">
        <v>63</v>
      </c>
      <c r="D125" s="79">
        <v>2187650</v>
      </c>
      <c r="E125" s="55">
        <f>E127+E128+E126+E129</f>
        <v>5250</v>
      </c>
      <c r="F125" s="55">
        <f>F127+F128+F129</f>
        <v>3000</v>
      </c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19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34.5" customHeight="1" hidden="1">
      <c r="A127" s="61"/>
      <c r="B127" s="61"/>
      <c r="C127" s="62" t="s">
        <v>30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19.5" customHeight="1">
      <c r="A128" s="134"/>
      <c r="B128" s="61"/>
      <c r="C128" s="62" t="s">
        <v>26</v>
      </c>
      <c r="D128" s="79"/>
      <c r="E128" s="55">
        <v>5250</v>
      </c>
      <c r="F128" s="82"/>
      <c r="G128" s="80"/>
      <c r="H128" s="80"/>
      <c r="I128" s="3"/>
      <c r="J128" s="80"/>
      <c r="K128" s="2"/>
      <c r="L128" s="81"/>
    </row>
    <row r="129" spans="1:12" s="78" customFormat="1" ht="36" customHeight="1">
      <c r="A129" s="168"/>
      <c r="B129" s="61"/>
      <c r="C129" s="62" t="s">
        <v>20</v>
      </c>
      <c r="D129" s="79"/>
      <c r="E129" s="55"/>
      <c r="F129" s="82">
        <v>3000</v>
      </c>
      <c r="G129" s="80"/>
      <c r="H129" s="80"/>
      <c r="I129" s="3"/>
      <c r="J129" s="80"/>
      <c r="K129" s="2"/>
      <c r="L129" s="81"/>
    </row>
    <row r="130" spans="1:12" s="78" customFormat="1" ht="20.25" customHeight="1" hidden="1">
      <c r="A130" s="99"/>
      <c r="B130" s="61">
        <v>75075</v>
      </c>
      <c r="C130" s="63" t="s">
        <v>125</v>
      </c>
      <c r="D130" s="79">
        <v>119000</v>
      </c>
      <c r="E130" s="55">
        <f>E131+E132</f>
        <v>0</v>
      </c>
      <c r="F130" s="55">
        <f>F131+F132</f>
        <v>0</v>
      </c>
      <c r="G130" s="80"/>
      <c r="H130" s="80"/>
      <c r="I130" s="3"/>
      <c r="J130" s="80"/>
      <c r="K130" s="2"/>
      <c r="L130" s="81"/>
    </row>
    <row r="131" spans="1:12" s="78" customFormat="1" ht="36" customHeight="1" hidden="1">
      <c r="A131" s="61"/>
      <c r="B131" s="61"/>
      <c r="C131" s="62" t="s">
        <v>20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36" customHeight="1" hidden="1">
      <c r="A132" s="61"/>
      <c r="B132" s="61"/>
      <c r="C132" s="62" t="s">
        <v>61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78" customFormat="1" ht="36" customHeight="1" hidden="1">
      <c r="A133" s="61"/>
      <c r="B133" s="61">
        <v>75085</v>
      </c>
      <c r="C133" s="62" t="s">
        <v>150</v>
      </c>
      <c r="D133" s="79"/>
      <c r="E133" s="55">
        <f>E134</f>
        <v>0</v>
      </c>
      <c r="F133" s="82">
        <f>F135</f>
        <v>0</v>
      </c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61"/>
      <c r="B134" s="61"/>
      <c r="C134" s="62" t="s">
        <v>40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34"/>
      <c r="B135" s="61"/>
      <c r="C135" s="62" t="s">
        <v>20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20.25" customHeight="1">
      <c r="A136" s="168"/>
      <c r="B136" s="61">
        <v>75095</v>
      </c>
      <c r="C136" s="63" t="s">
        <v>39</v>
      </c>
      <c r="D136" s="79">
        <v>240600</v>
      </c>
      <c r="E136" s="55">
        <f>E138+E137</f>
        <v>0</v>
      </c>
      <c r="F136" s="55">
        <f>F138+F137</f>
        <v>2250</v>
      </c>
      <c r="G136" s="80"/>
      <c r="H136" s="80"/>
      <c r="I136" s="3"/>
      <c r="J136" s="80"/>
      <c r="K136" s="2"/>
      <c r="L136" s="81"/>
    </row>
    <row r="137" spans="1:12" s="78" customFormat="1" ht="36" customHeight="1">
      <c r="A137" s="168"/>
      <c r="B137" s="61"/>
      <c r="C137" s="62" t="s">
        <v>40</v>
      </c>
      <c r="D137" s="79"/>
      <c r="E137" s="55"/>
      <c r="F137" s="55">
        <v>2250</v>
      </c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99"/>
      <c r="B138" s="61"/>
      <c r="C138" s="62" t="s">
        <v>20</v>
      </c>
      <c r="D138" s="79"/>
      <c r="E138" s="55"/>
      <c r="F138" s="82">
        <v>0</v>
      </c>
      <c r="G138" s="80"/>
      <c r="H138" s="80"/>
      <c r="I138" s="3"/>
      <c r="J138" s="80"/>
      <c r="K138" s="2"/>
      <c r="L138" s="81"/>
    </row>
    <row r="139" spans="1:12" s="78" customFormat="1" ht="52.5" customHeight="1" hidden="1">
      <c r="A139" s="155">
        <v>751</v>
      </c>
      <c r="B139" s="155"/>
      <c r="C139" s="160" t="s">
        <v>123</v>
      </c>
      <c r="D139" s="157"/>
      <c r="E139" s="158">
        <f>E140</f>
        <v>0</v>
      </c>
      <c r="F139" s="159">
        <f>F140</f>
        <v>0</v>
      </c>
      <c r="G139" s="80"/>
      <c r="H139" s="80"/>
      <c r="I139" s="3"/>
      <c r="J139" s="80"/>
      <c r="K139" s="2"/>
      <c r="L139" s="81"/>
    </row>
    <row r="140" spans="1:12" s="78" customFormat="1" ht="76.5" customHeight="1" hidden="1">
      <c r="A140" s="61"/>
      <c r="B140" s="61">
        <v>75109</v>
      </c>
      <c r="C140" s="62" t="s">
        <v>151</v>
      </c>
      <c r="D140" s="79"/>
      <c r="E140" s="55">
        <f>E141+E179+E142</f>
        <v>0</v>
      </c>
      <c r="F140" s="82">
        <f>F141+F142+F143</f>
        <v>0</v>
      </c>
      <c r="G140" s="80"/>
      <c r="H140" s="80"/>
      <c r="I140" s="3"/>
      <c r="J140" s="80"/>
      <c r="K140" s="2"/>
      <c r="L140" s="81"/>
    </row>
    <row r="141" spans="1:12" s="78" customFormat="1" ht="35.25" customHeight="1" hidden="1">
      <c r="A141" s="61"/>
      <c r="B141" s="61"/>
      <c r="C141" s="62" t="s">
        <v>64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54" customHeight="1" hidden="1">
      <c r="A142" s="61"/>
      <c r="B142" s="61"/>
      <c r="C142" s="62" t="s">
        <v>41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56.25" customHeight="1" hidden="1">
      <c r="A143" s="61"/>
      <c r="B143" s="61"/>
      <c r="C143" s="62" t="s">
        <v>40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92" customFormat="1" ht="36" customHeight="1" hidden="1">
      <c r="A144" s="27">
        <v>752</v>
      </c>
      <c r="B144" s="27"/>
      <c r="C144" s="18" t="s">
        <v>121</v>
      </c>
      <c r="D144" s="87">
        <v>31604</v>
      </c>
      <c r="E144" s="47">
        <f>E145</f>
        <v>0</v>
      </c>
      <c r="F144" s="47">
        <f>F145</f>
        <v>0</v>
      </c>
      <c r="G144" s="88"/>
      <c r="H144" s="88"/>
      <c r="I144" s="89"/>
      <c r="J144" s="88"/>
      <c r="K144" s="90"/>
      <c r="L144" s="91"/>
    </row>
    <row r="145" spans="1:12" s="97" customFormat="1" ht="36" customHeight="1" hidden="1">
      <c r="A145" s="69"/>
      <c r="B145" s="61">
        <v>75212</v>
      </c>
      <c r="C145" s="63" t="s">
        <v>122</v>
      </c>
      <c r="D145" s="79">
        <v>2289</v>
      </c>
      <c r="E145" s="55">
        <f>E146+E147</f>
        <v>0</v>
      </c>
      <c r="F145" s="55">
        <f>F146+F147</f>
        <v>0</v>
      </c>
      <c r="G145" s="94"/>
      <c r="H145" s="94"/>
      <c r="I145" s="95"/>
      <c r="J145" s="94"/>
      <c r="K145" s="95"/>
      <c r="L145" s="96"/>
    </row>
    <row r="146" spans="1:12" s="97" customFormat="1" ht="36" customHeight="1" hidden="1">
      <c r="A146" s="69"/>
      <c r="B146" s="61"/>
      <c r="C146" s="62" t="s">
        <v>40</v>
      </c>
      <c r="D146" s="79"/>
      <c r="E146" s="55"/>
      <c r="F146" s="82"/>
      <c r="G146" s="94"/>
      <c r="H146" s="94"/>
      <c r="I146" s="95"/>
      <c r="J146" s="94"/>
      <c r="K146" s="95"/>
      <c r="L146" s="96"/>
    </row>
    <row r="147" spans="1:12" s="97" customFormat="1" ht="36" customHeight="1" hidden="1">
      <c r="A147" s="69"/>
      <c r="B147" s="61"/>
      <c r="C147" s="62" t="s">
        <v>41</v>
      </c>
      <c r="D147" s="79"/>
      <c r="E147" s="55"/>
      <c r="F147" s="82"/>
      <c r="G147" s="94"/>
      <c r="H147" s="94"/>
      <c r="I147" s="95"/>
      <c r="J147" s="94"/>
      <c r="K147" s="95"/>
      <c r="L147" s="96"/>
    </row>
    <row r="148" spans="1:12" s="78" customFormat="1" ht="19.5" customHeight="1" hidden="1">
      <c r="A148" s="61"/>
      <c r="B148" s="61">
        <v>75113</v>
      </c>
      <c r="C148" s="63" t="s">
        <v>65</v>
      </c>
      <c r="D148" s="79">
        <v>29315</v>
      </c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52.5" customHeight="1" hidden="1">
      <c r="A149" s="155">
        <v>751</v>
      </c>
      <c r="B149" s="155"/>
      <c r="C149" s="156" t="s">
        <v>123</v>
      </c>
      <c r="D149" s="157"/>
      <c r="E149" s="158">
        <f>E150</f>
        <v>0</v>
      </c>
      <c r="F149" s="159">
        <f>F150</f>
        <v>0</v>
      </c>
      <c r="G149" s="80"/>
      <c r="H149" s="80"/>
      <c r="I149" s="3"/>
      <c r="J149" s="80"/>
      <c r="K149" s="2"/>
      <c r="L149" s="81"/>
    </row>
    <row r="150" spans="1:12" s="78" customFormat="1" ht="19.5" customHeight="1" hidden="1">
      <c r="A150" s="61"/>
      <c r="B150" s="61">
        <v>75113</v>
      </c>
      <c r="C150" s="63" t="s">
        <v>124</v>
      </c>
      <c r="D150" s="79"/>
      <c r="E150" s="55">
        <f>E153+E152</f>
        <v>0</v>
      </c>
      <c r="F150" s="82">
        <f>F152+F153+F151</f>
        <v>0</v>
      </c>
      <c r="G150" s="80"/>
      <c r="H150" s="80"/>
      <c r="I150" s="3"/>
      <c r="J150" s="80"/>
      <c r="K150" s="2"/>
      <c r="L150" s="81"/>
    </row>
    <row r="151" spans="1:12" s="78" customFormat="1" ht="37.5" customHeight="1" hidden="1">
      <c r="A151" s="61"/>
      <c r="B151" s="61"/>
      <c r="C151" s="62" t="s">
        <v>93</v>
      </c>
      <c r="D151" s="79"/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56.25" customHeight="1" hidden="1">
      <c r="A152" s="61"/>
      <c r="B152" s="61"/>
      <c r="C152" s="62" t="s">
        <v>41</v>
      </c>
      <c r="D152" s="79"/>
      <c r="E152" s="55"/>
      <c r="F152" s="82"/>
      <c r="G152" s="80"/>
      <c r="H152" s="80"/>
      <c r="I152" s="3"/>
      <c r="J152" s="80"/>
      <c r="K152" s="2"/>
      <c r="L152" s="81"/>
    </row>
    <row r="153" spans="1:12" s="78" customFormat="1" ht="38.25" customHeight="1" hidden="1">
      <c r="A153" s="61"/>
      <c r="B153" s="61"/>
      <c r="C153" s="62" t="s">
        <v>40</v>
      </c>
      <c r="D153" s="79"/>
      <c r="E153" s="55"/>
      <c r="F153" s="82"/>
      <c r="G153" s="80"/>
      <c r="H153" s="80"/>
      <c r="I153" s="3"/>
      <c r="J153" s="80"/>
      <c r="K153" s="2"/>
      <c r="L153" s="81"/>
    </row>
    <row r="154" spans="1:12" s="92" customFormat="1" ht="36" customHeight="1">
      <c r="A154" s="27">
        <v>754</v>
      </c>
      <c r="B154" s="27"/>
      <c r="C154" s="26" t="s">
        <v>66</v>
      </c>
      <c r="D154" s="87">
        <f>+D155+D159+D162+D167+D169</f>
        <v>467250</v>
      </c>
      <c r="E154" s="47">
        <f>E159+E162+E167+E155+E169</f>
        <v>0</v>
      </c>
      <c r="F154" s="47">
        <f>F159+F162+F167+F155+F169</f>
        <v>1600</v>
      </c>
      <c r="G154" s="88"/>
      <c r="H154" s="88"/>
      <c r="I154" s="89"/>
      <c r="J154" s="88"/>
      <c r="K154" s="90"/>
      <c r="L154" s="91"/>
    </row>
    <row r="155" spans="1:12" s="78" customFormat="1" ht="24.75" customHeight="1" hidden="1">
      <c r="A155" s="61"/>
      <c r="B155" s="61">
        <v>75412</v>
      </c>
      <c r="C155" s="63" t="s">
        <v>120</v>
      </c>
      <c r="D155" s="79">
        <v>23600</v>
      </c>
      <c r="E155" s="55">
        <f>E156+E158+E157</f>
        <v>0</v>
      </c>
      <c r="F155" s="82">
        <f>F158+F156</f>
        <v>0</v>
      </c>
      <c r="G155" s="80"/>
      <c r="H155" s="80"/>
      <c r="I155" s="3"/>
      <c r="J155" s="80"/>
      <c r="K155" s="2"/>
      <c r="L155" s="81"/>
    </row>
    <row r="156" spans="1:12" s="78" customFormat="1" ht="36.75" customHeight="1" hidden="1">
      <c r="A156" s="61"/>
      <c r="B156" s="61"/>
      <c r="C156" s="62" t="s">
        <v>20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78" customFormat="1" ht="36.75" customHeight="1" hidden="1">
      <c r="A157" s="61"/>
      <c r="B157" s="61"/>
      <c r="C157" s="62" t="s">
        <v>19</v>
      </c>
      <c r="D157" s="79"/>
      <c r="E157" s="55"/>
      <c r="F157" s="82"/>
      <c r="G157" s="80"/>
      <c r="H157" s="80"/>
      <c r="I157" s="3"/>
      <c r="J157" s="80"/>
      <c r="K157" s="2"/>
      <c r="L157" s="81"/>
    </row>
    <row r="158" spans="1:12" s="78" customFormat="1" ht="18" customHeight="1" hidden="1">
      <c r="A158" s="61"/>
      <c r="B158" s="61"/>
      <c r="C158" s="62" t="s">
        <v>26</v>
      </c>
      <c r="D158" s="79"/>
      <c r="E158" s="55"/>
      <c r="F158" s="82"/>
      <c r="G158" s="80"/>
      <c r="H158" s="80"/>
      <c r="I158" s="3"/>
      <c r="J158" s="80"/>
      <c r="K158" s="2"/>
      <c r="L158" s="81"/>
    </row>
    <row r="159" spans="1:12" s="78" customFormat="1" ht="18.75" hidden="1">
      <c r="A159" s="61"/>
      <c r="B159" s="61">
        <v>75416</v>
      </c>
      <c r="C159" s="63" t="s">
        <v>67</v>
      </c>
      <c r="D159" s="79">
        <v>21400</v>
      </c>
      <c r="E159" s="55">
        <f>E160+E161</f>
        <v>0</v>
      </c>
      <c r="F159" s="55">
        <f>F160+F161</f>
        <v>0</v>
      </c>
      <c r="G159" s="80"/>
      <c r="H159" s="80"/>
      <c r="I159" s="3"/>
      <c r="J159" s="80"/>
      <c r="K159" s="2"/>
      <c r="L159" s="81"/>
    </row>
    <row r="160" spans="1:10" s="2" customFormat="1" ht="12.75" customHeight="1" hidden="1">
      <c r="A160" s="99"/>
      <c r="B160" s="61"/>
      <c r="C160" s="70" t="s">
        <v>26</v>
      </c>
      <c r="D160" s="80"/>
      <c r="E160" s="55"/>
      <c r="F160" s="82"/>
      <c r="G160" s="80"/>
      <c r="H160" s="80"/>
      <c r="I160" s="3"/>
      <c r="J160" s="80"/>
    </row>
    <row r="161" spans="1:10" s="2" customFormat="1" ht="12.75" customHeight="1" hidden="1">
      <c r="A161" s="99"/>
      <c r="B161" s="61"/>
      <c r="C161" s="100" t="s">
        <v>61</v>
      </c>
      <c r="D161" s="80"/>
      <c r="E161" s="55"/>
      <c r="F161" s="82"/>
      <c r="G161" s="80"/>
      <c r="H161" s="80"/>
      <c r="I161" s="3"/>
      <c r="J161" s="80"/>
    </row>
    <row r="162" spans="1:12" s="104" customFormat="1" ht="18.75" hidden="1">
      <c r="A162" s="99"/>
      <c r="B162" s="101">
        <v>75478</v>
      </c>
      <c r="C162" s="63" t="s">
        <v>68</v>
      </c>
      <c r="D162" s="102">
        <v>386300</v>
      </c>
      <c r="E162" s="55">
        <f>E163+E164+E165+E166</f>
        <v>0</v>
      </c>
      <c r="F162" s="55">
        <f>F163+F164+F165+F166</f>
        <v>0</v>
      </c>
      <c r="G162" s="80"/>
      <c r="H162" s="80"/>
      <c r="I162" s="3"/>
      <c r="J162" s="80"/>
      <c r="K162" s="2"/>
      <c r="L162" s="103"/>
    </row>
    <row r="163" spans="1:12" s="104" customFormat="1" ht="18.75" hidden="1">
      <c r="A163" s="99"/>
      <c r="B163" s="76"/>
      <c r="C163" s="105" t="s">
        <v>69</v>
      </c>
      <c r="D163" s="106"/>
      <c r="E163" s="55"/>
      <c r="F163" s="82"/>
      <c r="G163" s="80"/>
      <c r="H163" s="80"/>
      <c r="I163" s="3"/>
      <c r="J163" s="80"/>
      <c r="K163" s="2"/>
      <c r="L163" s="103"/>
    </row>
    <row r="164" spans="1:12" s="104" customFormat="1" ht="37.5" hidden="1">
      <c r="A164" s="99"/>
      <c r="B164" s="76"/>
      <c r="C164" s="62" t="s">
        <v>30</v>
      </c>
      <c r="D164" s="106"/>
      <c r="E164" s="55"/>
      <c r="F164" s="82"/>
      <c r="G164" s="80"/>
      <c r="H164" s="80"/>
      <c r="I164" s="3"/>
      <c r="J164" s="80"/>
      <c r="K164" s="2"/>
      <c r="L164" s="103"/>
    </row>
    <row r="165" spans="1:12" s="104" customFormat="1" ht="37.5" hidden="1">
      <c r="A165" s="99"/>
      <c r="B165" s="76"/>
      <c r="C165" s="62" t="s">
        <v>19</v>
      </c>
      <c r="D165" s="106"/>
      <c r="E165" s="55"/>
      <c r="F165" s="82"/>
      <c r="G165" s="80"/>
      <c r="H165" s="80"/>
      <c r="I165" s="3"/>
      <c r="J165" s="80"/>
      <c r="K165" s="2"/>
      <c r="L165" s="103"/>
    </row>
    <row r="166" spans="1:12" s="104" customFormat="1" ht="18.75" hidden="1">
      <c r="A166" s="99"/>
      <c r="B166" s="76"/>
      <c r="C166" s="62" t="s">
        <v>26</v>
      </c>
      <c r="D166" s="106"/>
      <c r="E166" s="55"/>
      <c r="F166" s="82"/>
      <c r="G166" s="80"/>
      <c r="H166" s="80"/>
      <c r="I166" s="3"/>
      <c r="J166" s="80"/>
      <c r="K166" s="2"/>
      <c r="L166" s="103"/>
    </row>
    <row r="167" spans="1:12" s="78" customFormat="1" ht="18.75">
      <c r="A167" s="61"/>
      <c r="B167" s="60">
        <v>75414</v>
      </c>
      <c r="C167" s="63" t="s">
        <v>70</v>
      </c>
      <c r="D167" s="79">
        <v>27450</v>
      </c>
      <c r="E167" s="55">
        <f>E168</f>
        <v>0</v>
      </c>
      <c r="F167" s="55">
        <f>F168</f>
        <v>1600</v>
      </c>
      <c r="G167" s="80"/>
      <c r="H167" s="80"/>
      <c r="I167" s="3"/>
      <c r="J167" s="80"/>
      <c r="K167" s="2"/>
      <c r="L167" s="81"/>
    </row>
    <row r="168" spans="1:12" s="78" customFormat="1" ht="57" customHeight="1">
      <c r="A168" s="61"/>
      <c r="B168" s="60"/>
      <c r="C168" s="62" t="s">
        <v>41</v>
      </c>
      <c r="D168" s="79"/>
      <c r="E168" s="55"/>
      <c r="F168" s="82">
        <v>1600</v>
      </c>
      <c r="G168" s="80"/>
      <c r="H168" s="80"/>
      <c r="I168" s="3"/>
      <c r="J168" s="80"/>
      <c r="K168" s="2"/>
      <c r="L168" s="81"/>
    </row>
    <row r="169" spans="2:12" s="78" customFormat="1" ht="18.75" hidden="1">
      <c r="B169" s="60">
        <v>75421</v>
      </c>
      <c r="C169" s="63" t="s">
        <v>71</v>
      </c>
      <c r="D169" s="79">
        <v>8500</v>
      </c>
      <c r="E169" s="55">
        <f>E170</f>
        <v>0</v>
      </c>
      <c r="F169" s="55">
        <f>F170</f>
        <v>0</v>
      </c>
      <c r="G169" s="80"/>
      <c r="H169" s="80"/>
      <c r="I169" s="3"/>
      <c r="J169" s="80"/>
      <c r="K169" s="2"/>
      <c r="L169" s="81"/>
    </row>
    <row r="170" spans="1:12" s="78" customFormat="1" ht="40.5" customHeight="1" hidden="1">
      <c r="A170" s="61"/>
      <c r="B170" s="60"/>
      <c r="C170" s="62" t="s">
        <v>20</v>
      </c>
      <c r="D170" s="79"/>
      <c r="E170" s="55"/>
      <c r="F170" s="82"/>
      <c r="G170" s="80"/>
      <c r="H170" s="80"/>
      <c r="I170" s="3"/>
      <c r="J170" s="80"/>
      <c r="K170" s="2"/>
      <c r="L170" s="81"/>
    </row>
    <row r="171" spans="1:12" s="92" customFormat="1" ht="37.5" hidden="1">
      <c r="A171" s="27">
        <v>756</v>
      </c>
      <c r="B171" s="74"/>
      <c r="C171" s="107" t="s">
        <v>72</v>
      </c>
      <c r="D171" s="87">
        <v>60500</v>
      </c>
      <c r="E171" s="47">
        <f>E173</f>
        <v>0</v>
      </c>
      <c r="F171" s="108"/>
      <c r="G171" s="88"/>
      <c r="H171" s="88"/>
      <c r="I171" s="89"/>
      <c r="J171" s="88"/>
      <c r="K171" s="90"/>
      <c r="L171" s="91"/>
    </row>
    <row r="172" spans="1:12" s="78" customFormat="1" ht="12.75" customHeight="1" hidden="1">
      <c r="A172" s="61"/>
      <c r="B172" s="60">
        <v>75647</v>
      </c>
      <c r="C172" s="109" t="s">
        <v>73</v>
      </c>
      <c r="D172" s="79">
        <v>60500</v>
      </c>
      <c r="E172" s="55">
        <f>E173</f>
        <v>0</v>
      </c>
      <c r="F172" s="82"/>
      <c r="G172" s="80"/>
      <c r="H172" s="80"/>
      <c r="I172" s="3"/>
      <c r="J172" s="80"/>
      <c r="K172" s="2"/>
      <c r="L172" s="81"/>
    </row>
    <row r="173" spans="1:12" s="78" customFormat="1" ht="37.5" hidden="1">
      <c r="A173" s="61"/>
      <c r="B173" s="110"/>
      <c r="C173" s="111" t="s">
        <v>20</v>
      </c>
      <c r="D173" s="112"/>
      <c r="E173" s="55"/>
      <c r="F173" s="82"/>
      <c r="G173" s="80"/>
      <c r="H173" s="80"/>
      <c r="I173" s="3"/>
      <c r="J173" s="80"/>
      <c r="K173" s="2"/>
      <c r="L173" s="81"/>
    </row>
    <row r="174" spans="1:12" s="92" customFormat="1" ht="18.75" hidden="1">
      <c r="A174" s="27">
        <v>757</v>
      </c>
      <c r="B174" s="74"/>
      <c r="C174" s="113" t="s">
        <v>74</v>
      </c>
      <c r="D174" s="87">
        <v>270000</v>
      </c>
      <c r="E174" s="47">
        <f>E175</f>
        <v>0</v>
      </c>
      <c r="F174" s="108"/>
      <c r="G174" s="88"/>
      <c r="H174" s="88"/>
      <c r="I174" s="114"/>
      <c r="J174" s="88"/>
      <c r="K174" s="90"/>
      <c r="L174" s="91"/>
    </row>
    <row r="175" spans="1:12" s="78" customFormat="1" ht="18.75" hidden="1">
      <c r="A175" s="61"/>
      <c r="B175" s="60">
        <v>75702</v>
      </c>
      <c r="C175" s="63" t="s">
        <v>75</v>
      </c>
      <c r="D175" s="79">
        <v>270000</v>
      </c>
      <c r="E175" s="55"/>
      <c r="F175" s="82"/>
      <c r="G175" s="80"/>
      <c r="H175" s="80"/>
      <c r="I175" s="115"/>
      <c r="J175" s="80"/>
      <c r="K175" s="2"/>
      <c r="L175" s="81"/>
    </row>
    <row r="176" spans="1:12" s="78" customFormat="1" ht="18.75" hidden="1">
      <c r="A176" s="61"/>
      <c r="B176" s="60"/>
      <c r="C176" s="63"/>
      <c r="D176" s="79"/>
      <c r="E176" s="55"/>
      <c r="F176" s="82"/>
      <c r="G176" s="80"/>
      <c r="H176" s="80"/>
      <c r="I176" s="115"/>
      <c r="J176" s="80"/>
      <c r="K176" s="2"/>
      <c r="L176" s="81"/>
    </row>
    <row r="177" spans="1:12" s="78" customFormat="1" ht="18.75" hidden="1">
      <c r="A177" s="61"/>
      <c r="B177" s="60">
        <v>75478</v>
      </c>
      <c r="C177" s="63" t="s">
        <v>76</v>
      </c>
      <c r="D177" s="79"/>
      <c r="E177" s="55"/>
      <c r="F177" s="82">
        <f>F178</f>
        <v>0</v>
      </c>
      <c r="G177" s="80"/>
      <c r="H177" s="80"/>
      <c r="I177" s="115"/>
      <c r="J177" s="80"/>
      <c r="K177" s="2"/>
      <c r="L177" s="81"/>
    </row>
    <row r="178" spans="1:12" s="78" customFormat="1" ht="37.5" hidden="1">
      <c r="A178" s="61"/>
      <c r="B178" s="60"/>
      <c r="C178" s="70" t="s">
        <v>20</v>
      </c>
      <c r="D178" s="79"/>
      <c r="E178" s="55"/>
      <c r="F178" s="82"/>
      <c r="G178" s="80"/>
      <c r="H178" s="80"/>
      <c r="I178" s="115"/>
      <c r="J178" s="80"/>
      <c r="K178" s="2"/>
      <c r="L178" s="81"/>
    </row>
    <row r="179" spans="1:12" s="78" customFormat="1" ht="56.25" hidden="1">
      <c r="A179" s="61"/>
      <c r="B179" s="60"/>
      <c r="C179" s="161" t="s">
        <v>41</v>
      </c>
      <c r="D179" s="79"/>
      <c r="E179" s="55"/>
      <c r="F179" s="82"/>
      <c r="G179" s="80"/>
      <c r="H179" s="80"/>
      <c r="I179" s="115"/>
      <c r="J179" s="80"/>
      <c r="K179" s="2"/>
      <c r="L179" s="81"/>
    </row>
    <row r="180" spans="1:12" s="78" customFormat="1" ht="56.25" hidden="1">
      <c r="A180" s="61"/>
      <c r="B180" s="60"/>
      <c r="C180" s="162" t="s">
        <v>130</v>
      </c>
      <c r="D180" s="79"/>
      <c r="E180" s="55"/>
      <c r="F180" s="82"/>
      <c r="G180" s="80"/>
      <c r="H180" s="80"/>
      <c r="I180" s="115"/>
      <c r="J180" s="80"/>
      <c r="K180" s="2"/>
      <c r="L180" s="81"/>
    </row>
    <row r="181" spans="1:12" s="92" customFormat="1" ht="18.75" hidden="1">
      <c r="A181" s="27">
        <v>758</v>
      </c>
      <c r="B181" s="74"/>
      <c r="C181" s="26" t="s">
        <v>77</v>
      </c>
      <c r="D181" s="87"/>
      <c r="E181" s="47">
        <f>E182</f>
        <v>0</v>
      </c>
      <c r="F181" s="47">
        <f>F182</f>
        <v>0</v>
      </c>
      <c r="G181" s="88"/>
      <c r="H181" s="88"/>
      <c r="I181" s="114"/>
      <c r="J181" s="88"/>
      <c r="K181" s="90"/>
      <c r="L181" s="91"/>
    </row>
    <row r="182" spans="1:12" s="78" customFormat="1" ht="18.75" hidden="1">
      <c r="A182" s="134"/>
      <c r="B182" s="60">
        <v>75818</v>
      </c>
      <c r="C182" s="63" t="s">
        <v>78</v>
      </c>
      <c r="D182" s="79"/>
      <c r="E182" s="82">
        <f>E183</f>
        <v>0</v>
      </c>
      <c r="G182" s="80"/>
      <c r="H182" s="80"/>
      <c r="I182" s="3"/>
      <c r="J182" s="80"/>
      <c r="K182" s="2"/>
      <c r="L182" s="81"/>
    </row>
    <row r="183" spans="1:12" s="78" customFormat="1" ht="38.25" customHeight="1" hidden="1">
      <c r="A183" s="99"/>
      <c r="B183" s="60"/>
      <c r="C183" s="161" t="s">
        <v>20</v>
      </c>
      <c r="D183" s="79"/>
      <c r="E183" s="55"/>
      <c r="F183" s="82"/>
      <c r="G183" s="2"/>
      <c r="H183" s="80"/>
      <c r="I183" s="3"/>
      <c r="J183" s="80"/>
      <c r="K183" s="2"/>
      <c r="L183" s="81"/>
    </row>
    <row r="184" spans="1:12" s="92" customFormat="1" ht="18.75">
      <c r="A184" s="27">
        <v>801</v>
      </c>
      <c r="B184" s="74"/>
      <c r="C184" s="92" t="s">
        <v>7</v>
      </c>
      <c r="D184" s="87">
        <f>+D186+D191+D195+D200+D204+D207+D214+D219+D223</f>
        <v>14535753</v>
      </c>
      <c r="E184" s="47">
        <f>E191+E200+E204+E207+E186+E195+E214+E219+H196+E211</f>
        <v>280850</v>
      </c>
      <c r="F184" s="47">
        <f>F191+F200+F204+F207+F186+F195+F214+F219+F223+F227+F211</f>
        <v>285188.33</v>
      </c>
      <c r="G184" s="88"/>
      <c r="H184" s="88"/>
      <c r="I184" s="88"/>
      <c r="J184" s="88"/>
      <c r="K184" s="90"/>
      <c r="L184" s="91"/>
    </row>
    <row r="185" spans="2:12" s="116" customFormat="1" ht="18.75" hidden="1">
      <c r="B185" s="117"/>
      <c r="D185" s="118"/>
      <c r="E185" s="119"/>
      <c r="F185" s="120"/>
      <c r="G185" s="115"/>
      <c r="H185" s="115"/>
      <c r="I185" s="115"/>
      <c r="J185" s="115"/>
      <c r="K185" s="3"/>
      <c r="L185" s="121"/>
    </row>
    <row r="186" spans="1:12" s="116" customFormat="1" ht="18.75" hidden="1">
      <c r="A186" s="83"/>
      <c r="B186" s="60">
        <v>80101</v>
      </c>
      <c r="C186" s="78" t="s">
        <v>79</v>
      </c>
      <c r="D186" s="79">
        <v>8626053</v>
      </c>
      <c r="E186" s="82">
        <f>E187+E188+E189+E190</f>
        <v>0</v>
      </c>
      <c r="F186" s="82">
        <f>F187+F188+F189+F190</f>
        <v>0</v>
      </c>
      <c r="G186" s="115"/>
      <c r="H186" s="115"/>
      <c r="I186" s="115"/>
      <c r="J186" s="115"/>
      <c r="K186" s="3"/>
      <c r="L186" s="121"/>
    </row>
    <row r="187" spans="1:12" s="116" customFormat="1" ht="35.25" customHeight="1" hidden="1">
      <c r="A187" s="172"/>
      <c r="B187" s="60"/>
      <c r="C187" s="62" t="s">
        <v>19</v>
      </c>
      <c r="D187" s="79"/>
      <c r="E187" s="82"/>
      <c r="F187" s="82"/>
      <c r="G187" s="115"/>
      <c r="H187" s="115"/>
      <c r="I187" s="115"/>
      <c r="J187" s="115"/>
      <c r="K187" s="3"/>
      <c r="L187" s="121"/>
    </row>
    <row r="188" spans="1:12" s="116" customFormat="1" ht="37.5" customHeight="1" hidden="1">
      <c r="A188" s="178"/>
      <c r="B188" s="117"/>
      <c r="C188" s="62" t="s">
        <v>48</v>
      </c>
      <c r="D188" s="118"/>
      <c r="E188" s="82"/>
      <c r="F188" s="82"/>
      <c r="G188" s="115"/>
      <c r="H188" s="115"/>
      <c r="I188" s="115"/>
      <c r="J188" s="115"/>
      <c r="K188" s="3"/>
      <c r="L188" s="121"/>
    </row>
    <row r="189" spans="1:12" s="116" customFormat="1" ht="37.5" hidden="1">
      <c r="A189" s="178"/>
      <c r="B189" s="117"/>
      <c r="C189" s="62" t="s">
        <v>22</v>
      </c>
      <c r="D189" s="118"/>
      <c r="E189" s="82"/>
      <c r="F189" s="120"/>
      <c r="G189" s="115"/>
      <c r="H189" s="115"/>
      <c r="I189" s="115"/>
      <c r="J189" s="115"/>
      <c r="K189" s="3"/>
      <c r="L189" s="121"/>
    </row>
    <row r="190" spans="1:12" s="78" customFormat="1" ht="18.75" hidden="1">
      <c r="A190" s="172"/>
      <c r="B190" s="60"/>
      <c r="C190" s="62" t="s">
        <v>26</v>
      </c>
      <c r="D190" s="79"/>
      <c r="E190" s="82"/>
      <c r="F190" s="82"/>
      <c r="G190" s="80"/>
      <c r="H190" s="80"/>
      <c r="I190" s="115"/>
      <c r="J190" s="80"/>
      <c r="K190" s="2"/>
      <c r="L190" s="81"/>
    </row>
    <row r="191" spans="1:12" s="78" customFormat="1" ht="18.75">
      <c r="A191" s="172"/>
      <c r="B191" s="60">
        <v>80103</v>
      </c>
      <c r="C191" s="78" t="s">
        <v>80</v>
      </c>
      <c r="D191" s="79">
        <v>717380</v>
      </c>
      <c r="E191" s="82">
        <f>E192+E193+E194</f>
        <v>0</v>
      </c>
      <c r="F191" s="82">
        <f>F192+F193</f>
        <v>160000</v>
      </c>
      <c r="G191" s="80"/>
      <c r="H191" s="80"/>
      <c r="I191" s="115"/>
      <c r="J191" s="80"/>
      <c r="K191" s="2"/>
      <c r="L191" s="81"/>
    </row>
    <row r="192" spans="1:12" s="78" customFormat="1" ht="34.5" customHeight="1">
      <c r="A192" s="172"/>
      <c r="B192" s="60"/>
      <c r="C192" s="62" t="s">
        <v>19</v>
      </c>
      <c r="D192" s="79"/>
      <c r="E192" s="82"/>
      <c r="F192" s="82">
        <v>160000</v>
      </c>
      <c r="G192" s="80"/>
      <c r="H192" s="80"/>
      <c r="I192" s="115"/>
      <c r="J192" s="80"/>
      <c r="K192" s="2"/>
      <c r="L192" s="81"/>
    </row>
    <row r="193" spans="1:12" s="78" customFormat="1" ht="35.25" customHeight="1" hidden="1">
      <c r="A193" s="172"/>
      <c r="B193" s="60"/>
      <c r="C193" s="62" t="s">
        <v>20</v>
      </c>
      <c r="D193" s="79"/>
      <c r="E193" s="82"/>
      <c r="F193" s="82"/>
      <c r="G193" s="80"/>
      <c r="H193" s="80"/>
      <c r="I193" s="115"/>
      <c r="J193" s="80"/>
      <c r="K193" s="2"/>
      <c r="L193" s="81"/>
    </row>
    <row r="194" spans="1:12" s="78" customFormat="1" ht="35.25" customHeight="1" hidden="1">
      <c r="A194" s="172"/>
      <c r="B194" s="60"/>
      <c r="C194" s="62" t="s">
        <v>22</v>
      </c>
      <c r="D194" s="79"/>
      <c r="E194" s="82"/>
      <c r="F194" s="82"/>
      <c r="G194" s="80"/>
      <c r="H194" s="80"/>
      <c r="I194" s="115"/>
      <c r="J194" s="80"/>
      <c r="K194" s="2"/>
      <c r="L194" s="81"/>
    </row>
    <row r="195" spans="1:12" s="78" customFormat="1" ht="21" customHeight="1">
      <c r="A195" s="172"/>
      <c r="B195" s="60">
        <v>80104</v>
      </c>
      <c r="C195" s="78" t="s">
        <v>81</v>
      </c>
      <c r="D195" s="79">
        <v>901950</v>
      </c>
      <c r="E195" s="82">
        <f>E198+E199+E196+E197</f>
        <v>160000</v>
      </c>
      <c r="F195" s="82">
        <f>F196+F197+F198+F199</f>
        <v>0</v>
      </c>
      <c r="G195" s="80"/>
      <c r="H195" s="80"/>
      <c r="I195" s="115"/>
      <c r="J195" s="80"/>
      <c r="K195" s="2"/>
      <c r="L195" s="81"/>
    </row>
    <row r="196" spans="1:12" s="78" customFormat="1" ht="37.5" customHeight="1">
      <c r="A196" s="172"/>
      <c r="B196" s="60"/>
      <c r="C196" s="161" t="s">
        <v>19</v>
      </c>
      <c r="D196" s="79"/>
      <c r="E196" s="82">
        <v>160000</v>
      </c>
      <c r="F196" s="82"/>
      <c r="G196" s="80"/>
      <c r="H196" s="80"/>
      <c r="I196" s="115"/>
      <c r="J196" s="80"/>
      <c r="K196" s="2"/>
      <c r="L196" s="81"/>
    </row>
    <row r="197" spans="1:12" s="78" customFormat="1" ht="35.25" customHeight="1" hidden="1">
      <c r="A197" s="172"/>
      <c r="B197" s="60"/>
      <c r="C197" s="62" t="s">
        <v>20</v>
      </c>
      <c r="D197" s="79"/>
      <c r="E197" s="82"/>
      <c r="F197" s="82"/>
      <c r="G197" s="80"/>
      <c r="H197" s="80"/>
      <c r="I197" s="115"/>
      <c r="J197" s="80"/>
      <c r="K197" s="2"/>
      <c r="L197" s="81"/>
    </row>
    <row r="198" spans="1:12" s="78" customFormat="1" ht="36.75" customHeight="1" hidden="1">
      <c r="A198" s="172"/>
      <c r="B198" s="60"/>
      <c r="C198" s="62" t="s">
        <v>22</v>
      </c>
      <c r="D198" s="79"/>
      <c r="E198" s="82"/>
      <c r="F198" s="82"/>
      <c r="G198" s="80"/>
      <c r="H198" s="80"/>
      <c r="I198" s="115"/>
      <c r="J198" s="80"/>
      <c r="K198" s="2"/>
      <c r="L198" s="81"/>
    </row>
    <row r="199" spans="1:12" s="78" customFormat="1" ht="18.75" hidden="1">
      <c r="A199" s="172"/>
      <c r="B199" s="60"/>
      <c r="C199" s="62" t="s">
        <v>26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1:12" s="78" customFormat="1" ht="18.75" hidden="1">
      <c r="A200" s="172"/>
      <c r="B200" s="60">
        <v>80110</v>
      </c>
      <c r="C200" s="78" t="s">
        <v>82</v>
      </c>
      <c r="D200" s="79">
        <v>3423190</v>
      </c>
      <c r="E200" s="82">
        <f>E201++E202+E203</f>
        <v>0</v>
      </c>
      <c r="F200" s="82">
        <f>F201+F202+F203</f>
        <v>0</v>
      </c>
      <c r="G200" s="80"/>
      <c r="H200" s="80"/>
      <c r="I200" s="115"/>
      <c r="J200" s="80"/>
      <c r="K200" s="2"/>
      <c r="L200" s="81"/>
    </row>
    <row r="201" spans="1:12" s="78" customFormat="1" ht="37.5" customHeight="1" hidden="1">
      <c r="A201" s="172"/>
      <c r="B201" s="60"/>
      <c r="C201" s="62" t="s">
        <v>19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35.25" customHeight="1" hidden="1">
      <c r="A202" s="172"/>
      <c r="B202" s="60"/>
      <c r="C202" s="62" t="s">
        <v>22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56.25" customHeight="1" hidden="1">
      <c r="A203" s="172"/>
      <c r="B203" s="60"/>
      <c r="C203" s="62" t="s">
        <v>41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18.75" customHeight="1" hidden="1">
      <c r="A204" s="172"/>
      <c r="B204" s="60">
        <v>80113</v>
      </c>
      <c r="C204" s="78" t="s">
        <v>83</v>
      </c>
      <c r="D204" s="79">
        <v>181200</v>
      </c>
      <c r="E204" s="82">
        <f>E206+E205</f>
        <v>0</v>
      </c>
      <c r="F204" s="82">
        <f>F205</f>
        <v>0</v>
      </c>
      <c r="G204" s="80"/>
      <c r="H204" s="80"/>
      <c r="I204" s="115"/>
      <c r="J204" s="80"/>
      <c r="K204" s="2"/>
      <c r="L204" s="81"/>
    </row>
    <row r="205" spans="1:12" s="78" customFormat="1" ht="33.75" customHeight="1" hidden="1">
      <c r="A205" s="172"/>
      <c r="B205" s="60"/>
      <c r="C205" s="62" t="s">
        <v>19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3.75" customHeight="1" hidden="1">
      <c r="A206" s="172"/>
      <c r="B206" s="60"/>
      <c r="C206" s="62" t="s">
        <v>20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18.75" hidden="1">
      <c r="A207" s="172"/>
      <c r="B207" s="60">
        <v>80148</v>
      </c>
      <c r="C207" s="78" t="s">
        <v>84</v>
      </c>
      <c r="D207" s="79">
        <v>293180</v>
      </c>
      <c r="E207" s="82">
        <f>E208+E209+E210</f>
        <v>0</v>
      </c>
      <c r="F207" s="82">
        <f>F208+F209</f>
        <v>0</v>
      </c>
      <c r="G207" s="80"/>
      <c r="H207" s="80"/>
      <c r="I207" s="115"/>
      <c r="J207" s="80"/>
      <c r="K207" s="2"/>
      <c r="L207" s="81"/>
    </row>
    <row r="208" spans="1:12" s="78" customFormat="1" ht="34.5" customHeight="1" hidden="1">
      <c r="A208" s="172"/>
      <c r="B208" s="60"/>
      <c r="C208" s="62" t="s">
        <v>19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36" customHeight="1" hidden="1">
      <c r="A209" s="172"/>
      <c r="B209" s="60"/>
      <c r="C209" s="62" t="s">
        <v>20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36" customHeight="1" hidden="1">
      <c r="A210" s="172"/>
      <c r="B210" s="60"/>
      <c r="C210" s="62" t="s">
        <v>22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113.25" customHeight="1">
      <c r="A211" s="172"/>
      <c r="B211" s="60">
        <v>80150</v>
      </c>
      <c r="C211" s="124" t="s">
        <v>153</v>
      </c>
      <c r="D211" s="79"/>
      <c r="E211" s="82">
        <f>E212</f>
        <v>0</v>
      </c>
      <c r="F211" s="82">
        <f>F213+F212</f>
        <v>4338.33</v>
      </c>
      <c r="G211" s="80"/>
      <c r="H211" s="80"/>
      <c r="I211" s="115"/>
      <c r="J211" s="80"/>
      <c r="K211" s="2"/>
      <c r="L211" s="81"/>
    </row>
    <row r="212" spans="1:12" s="78" customFormat="1" ht="36" customHeight="1" hidden="1">
      <c r="A212" s="172"/>
      <c r="B212" s="60"/>
      <c r="C212" s="62" t="s">
        <v>19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56.25" customHeight="1">
      <c r="A213" s="172"/>
      <c r="B213" s="60"/>
      <c r="C213" s="62" t="s">
        <v>41</v>
      </c>
      <c r="D213" s="79"/>
      <c r="E213" s="82"/>
      <c r="F213" s="82">
        <v>4338.33</v>
      </c>
      <c r="G213" s="80"/>
      <c r="H213" s="80"/>
      <c r="I213" s="115"/>
      <c r="J213" s="80"/>
      <c r="K213" s="2"/>
      <c r="L213" s="81"/>
    </row>
    <row r="214" spans="1:12" s="78" customFormat="1" ht="18.75">
      <c r="A214" s="172"/>
      <c r="B214" s="60">
        <v>80195</v>
      </c>
      <c r="C214" s="83" t="s">
        <v>39</v>
      </c>
      <c r="D214" s="79">
        <v>115300</v>
      </c>
      <c r="E214" s="82">
        <f>E215+E216</f>
        <v>120850</v>
      </c>
      <c r="F214" s="82">
        <f>F215+F216+F217+F218</f>
        <v>120850</v>
      </c>
      <c r="G214" s="80"/>
      <c r="H214" s="80"/>
      <c r="I214" s="115"/>
      <c r="J214" s="80"/>
      <c r="K214" s="2"/>
      <c r="L214" s="81"/>
    </row>
    <row r="215" spans="1:12" s="78" customFormat="1" ht="33" customHeight="1" hidden="1">
      <c r="A215" s="172"/>
      <c r="B215" s="110"/>
      <c r="C215" s="62" t="s">
        <v>85</v>
      </c>
      <c r="D215" s="112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35.25" customHeight="1">
      <c r="A216" s="172"/>
      <c r="B216" s="110"/>
      <c r="C216" s="62" t="s">
        <v>86</v>
      </c>
      <c r="D216" s="112"/>
      <c r="E216" s="82">
        <v>120850</v>
      </c>
      <c r="F216" s="82"/>
      <c r="G216" s="80"/>
      <c r="H216" s="80"/>
      <c r="I216" s="115"/>
      <c r="J216" s="80"/>
      <c r="K216" s="2"/>
      <c r="L216" s="81"/>
    </row>
    <row r="217" spans="1:12" s="78" customFormat="1" ht="35.25" customHeight="1">
      <c r="A217" s="172"/>
      <c r="B217" s="110"/>
      <c r="C217" s="62" t="s">
        <v>48</v>
      </c>
      <c r="D217" s="112"/>
      <c r="E217" s="82"/>
      <c r="F217" s="82">
        <v>71302</v>
      </c>
      <c r="G217" s="80"/>
      <c r="H217" s="80"/>
      <c r="I217" s="115"/>
      <c r="J217" s="80"/>
      <c r="K217" s="2"/>
      <c r="L217" s="81"/>
    </row>
    <row r="218" spans="1:12" s="78" customFormat="1" ht="35.25" customHeight="1">
      <c r="A218" s="172"/>
      <c r="B218" s="110"/>
      <c r="C218" s="62" t="s">
        <v>19</v>
      </c>
      <c r="D218" s="112"/>
      <c r="E218" s="82"/>
      <c r="F218" s="82">
        <v>49548</v>
      </c>
      <c r="G218" s="80"/>
      <c r="H218" s="80"/>
      <c r="I218" s="115"/>
      <c r="J218" s="80"/>
      <c r="K218" s="2"/>
      <c r="L218" s="81"/>
    </row>
    <row r="219" spans="1:12" s="78" customFormat="1" ht="18.75" hidden="1">
      <c r="A219" s="172"/>
      <c r="B219" s="60">
        <v>80114</v>
      </c>
      <c r="C219" s="78" t="s">
        <v>87</v>
      </c>
      <c r="D219" s="79">
        <v>264050</v>
      </c>
      <c r="E219" s="82">
        <f>E220+E221</f>
        <v>0</v>
      </c>
      <c r="F219" s="82">
        <f>F220+F221+F222</f>
        <v>0</v>
      </c>
      <c r="G219" s="80"/>
      <c r="H219" s="80"/>
      <c r="I219" s="115"/>
      <c r="J219" s="80"/>
      <c r="K219" s="2"/>
      <c r="L219" s="81"/>
    </row>
    <row r="220" spans="1:12" s="78" customFormat="1" ht="36.75" customHeight="1" hidden="1">
      <c r="A220" s="172"/>
      <c r="B220" s="60"/>
      <c r="C220" s="62" t="s">
        <v>48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38.25" customHeight="1" hidden="1">
      <c r="A221" s="172"/>
      <c r="B221" s="60"/>
      <c r="C221" s="62" t="s">
        <v>22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18" customHeight="1" hidden="1">
      <c r="A222" s="172"/>
      <c r="B222" s="60"/>
      <c r="C222" s="62" t="s">
        <v>26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93.75" hidden="1">
      <c r="A223" s="172"/>
      <c r="B223" s="60">
        <v>80149</v>
      </c>
      <c r="C223" s="124" t="s">
        <v>139</v>
      </c>
      <c r="D223" s="79">
        <v>13450</v>
      </c>
      <c r="E223" s="82"/>
      <c r="F223" s="82">
        <f>F224+F226+F225</f>
        <v>0</v>
      </c>
      <c r="G223" s="80"/>
      <c r="H223" s="80"/>
      <c r="I223" s="115"/>
      <c r="J223" s="80"/>
      <c r="K223" s="2"/>
      <c r="L223" s="81"/>
    </row>
    <row r="224" spans="1:12" s="78" customFormat="1" ht="37.5" hidden="1">
      <c r="A224" s="172"/>
      <c r="B224" s="60"/>
      <c r="C224" s="62" t="s">
        <v>22</v>
      </c>
      <c r="D224" s="79"/>
      <c r="E224" s="82"/>
      <c r="F224" s="82"/>
      <c r="G224" s="56"/>
      <c r="H224" s="80"/>
      <c r="I224" s="115"/>
      <c r="J224" s="80"/>
      <c r="K224" s="2"/>
      <c r="L224" s="81"/>
    </row>
    <row r="225" spans="1:12" s="78" customFormat="1" ht="37.5" hidden="1">
      <c r="A225" s="172"/>
      <c r="B225" s="60"/>
      <c r="C225" s="62" t="s">
        <v>20</v>
      </c>
      <c r="D225" s="79"/>
      <c r="E225" s="82"/>
      <c r="F225" s="82"/>
      <c r="G225" s="56"/>
      <c r="H225" s="80"/>
      <c r="I225" s="115"/>
      <c r="J225" s="80"/>
      <c r="K225" s="2"/>
      <c r="L225" s="81"/>
    </row>
    <row r="226" spans="1:12" s="78" customFormat="1" ht="37.5" hidden="1">
      <c r="A226" s="172"/>
      <c r="B226" s="60"/>
      <c r="C226" s="62" t="s">
        <v>19</v>
      </c>
      <c r="D226" s="79"/>
      <c r="E226" s="82"/>
      <c r="F226" s="82"/>
      <c r="G226" s="56"/>
      <c r="H226" s="80"/>
      <c r="I226" s="115"/>
      <c r="J226" s="80"/>
      <c r="K226" s="2"/>
      <c r="L226" s="81"/>
    </row>
    <row r="227" spans="1:12" s="78" customFormat="1" ht="96" customHeight="1" hidden="1">
      <c r="A227" s="172"/>
      <c r="B227" s="60">
        <v>80150</v>
      </c>
      <c r="C227" s="124" t="s">
        <v>140</v>
      </c>
      <c r="D227" s="79"/>
      <c r="E227" s="82"/>
      <c r="F227" s="82">
        <f>F26+F230+F229</f>
        <v>0</v>
      </c>
      <c r="G227" s="56"/>
      <c r="H227" s="80"/>
      <c r="I227" s="115"/>
      <c r="J227" s="80"/>
      <c r="K227" s="2"/>
      <c r="L227" s="81"/>
    </row>
    <row r="228" spans="1:12" s="78" customFormat="1" ht="37.5" hidden="1">
      <c r="A228" s="172"/>
      <c r="B228" s="60"/>
      <c r="C228" s="62" t="s">
        <v>22</v>
      </c>
      <c r="D228" s="79"/>
      <c r="E228" s="82"/>
      <c r="F228" s="82"/>
      <c r="G228" s="56"/>
      <c r="H228" s="80"/>
      <c r="I228" s="115"/>
      <c r="J228" s="80"/>
      <c r="K228" s="2"/>
      <c r="L228" s="81"/>
    </row>
    <row r="229" spans="1:12" s="78" customFormat="1" ht="37.5" hidden="1">
      <c r="A229" s="104"/>
      <c r="B229" s="60"/>
      <c r="C229" s="62" t="s">
        <v>20</v>
      </c>
      <c r="D229" s="79"/>
      <c r="E229" s="82"/>
      <c r="F229" s="82"/>
      <c r="G229" s="56"/>
      <c r="H229" s="80"/>
      <c r="I229" s="115"/>
      <c r="J229" s="80"/>
      <c r="K229" s="2"/>
      <c r="L229" s="81"/>
    </row>
    <row r="230" spans="2:12" s="78" customFormat="1" ht="37.5" hidden="1">
      <c r="B230" s="60"/>
      <c r="C230" s="62" t="s">
        <v>19</v>
      </c>
      <c r="D230" s="79"/>
      <c r="E230" s="82"/>
      <c r="F230" s="82"/>
      <c r="G230" s="56"/>
      <c r="H230" s="80"/>
      <c r="I230" s="115"/>
      <c r="J230" s="80"/>
      <c r="K230" s="2"/>
      <c r="L230" s="81"/>
    </row>
    <row r="231" spans="1:12" s="92" customFormat="1" ht="18.75" hidden="1">
      <c r="A231" s="27">
        <v>851</v>
      </c>
      <c r="B231" s="74"/>
      <c r="C231" s="19" t="s">
        <v>88</v>
      </c>
      <c r="D231" s="46">
        <f>+D232+D234+D235+D236</f>
        <v>241000</v>
      </c>
      <c r="E231" s="47">
        <f>E232</f>
        <v>0</v>
      </c>
      <c r="F231" s="47">
        <f>F236</f>
        <v>0</v>
      </c>
      <c r="G231" s="48"/>
      <c r="H231" s="48"/>
      <c r="I231" s="122"/>
      <c r="J231" s="71"/>
      <c r="K231" s="90"/>
      <c r="L231" s="91"/>
    </row>
    <row r="232" spans="2:12" s="78" customFormat="1" ht="18.75" hidden="1">
      <c r="B232" s="60">
        <v>85149</v>
      </c>
      <c r="C232" s="53" t="s">
        <v>89</v>
      </c>
      <c r="D232" s="79">
        <v>46000</v>
      </c>
      <c r="E232" s="82">
        <f>E233</f>
        <v>0</v>
      </c>
      <c r="F232" s="82"/>
      <c r="G232" s="80"/>
      <c r="H232" s="80"/>
      <c r="I232" s="115"/>
      <c r="J232" s="80"/>
      <c r="K232" s="2"/>
      <c r="L232" s="81"/>
    </row>
    <row r="233" spans="2:12" s="78" customFormat="1" ht="37.5" hidden="1">
      <c r="B233" s="60"/>
      <c r="C233" s="62" t="s">
        <v>20</v>
      </c>
      <c r="D233" s="79"/>
      <c r="E233" s="82"/>
      <c r="F233" s="82"/>
      <c r="G233" s="80"/>
      <c r="H233" s="80"/>
      <c r="I233" s="115"/>
      <c r="J233" s="80"/>
      <c r="K233" s="2"/>
      <c r="L233" s="81"/>
    </row>
    <row r="234" spans="2:12" s="78" customFormat="1" ht="18.75" hidden="1">
      <c r="B234" s="60">
        <v>85153</v>
      </c>
      <c r="C234" s="53" t="s">
        <v>90</v>
      </c>
      <c r="D234" s="79">
        <v>9000</v>
      </c>
      <c r="E234" s="82"/>
      <c r="F234" s="82"/>
      <c r="G234" s="80"/>
      <c r="H234" s="80"/>
      <c r="I234" s="115"/>
      <c r="J234" s="80"/>
      <c r="K234" s="2"/>
      <c r="L234" s="81"/>
    </row>
    <row r="235" spans="2:12" s="78" customFormat="1" ht="18.75" hidden="1">
      <c r="B235" s="60">
        <v>85154</v>
      </c>
      <c r="C235" s="53" t="s">
        <v>91</v>
      </c>
      <c r="D235" s="79">
        <v>185000</v>
      </c>
      <c r="E235" s="82"/>
      <c r="F235" s="82"/>
      <c r="G235" s="80"/>
      <c r="H235" s="80"/>
      <c r="I235" s="115"/>
      <c r="J235" s="80"/>
      <c r="K235" s="2"/>
      <c r="L235" s="81"/>
    </row>
    <row r="236" spans="2:12" s="78" customFormat="1" ht="18.75" hidden="1">
      <c r="B236" s="60">
        <v>85195</v>
      </c>
      <c r="C236" s="53" t="s">
        <v>39</v>
      </c>
      <c r="D236" s="79">
        <v>1000</v>
      </c>
      <c r="E236" s="82"/>
      <c r="F236" s="82">
        <f>F237+F238</f>
        <v>0</v>
      </c>
      <c r="G236" s="80"/>
      <c r="H236" s="80"/>
      <c r="I236" s="115"/>
      <c r="J236" s="80"/>
      <c r="K236" s="2"/>
      <c r="L236" s="81"/>
    </row>
    <row r="237" spans="2:12" s="78" customFormat="1" ht="54.75" customHeight="1" hidden="1">
      <c r="B237" s="60"/>
      <c r="C237" s="62" t="s">
        <v>40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2:12" s="78" customFormat="1" ht="54.75" customHeight="1" hidden="1">
      <c r="B238" s="60"/>
      <c r="C238" s="62" t="s">
        <v>41</v>
      </c>
      <c r="D238" s="79"/>
      <c r="E238" s="82"/>
      <c r="F238" s="82"/>
      <c r="G238" s="80"/>
      <c r="H238" s="80"/>
      <c r="I238" s="115"/>
      <c r="J238" s="80"/>
      <c r="K238" s="2"/>
      <c r="L238" s="81"/>
    </row>
    <row r="239" spans="1:12" s="92" customFormat="1" ht="17.25" customHeight="1" hidden="1">
      <c r="A239" s="27">
        <v>852</v>
      </c>
      <c r="B239" s="74"/>
      <c r="C239" s="19" t="s">
        <v>9</v>
      </c>
      <c r="D239" s="87">
        <f>+D240+D244+D249+D252+D260+D263+D265+D270+D274</f>
        <v>4744953</v>
      </c>
      <c r="E239" s="108">
        <f>E244+E249+E252+E260+E265+E274+E263+E278+E270+E257</f>
        <v>0</v>
      </c>
      <c r="F239" s="108">
        <f>F240+F242+F244+F249+F252+F265+F278+F257+F260+F274+F254+F270</f>
        <v>0</v>
      </c>
      <c r="G239" s="88">
        <f>E239-F239</f>
        <v>0</v>
      </c>
      <c r="H239" s="88"/>
      <c r="I239" s="114"/>
      <c r="J239" s="88"/>
      <c r="K239" s="90"/>
      <c r="L239" s="91"/>
    </row>
    <row r="240" spans="2:12" s="78" customFormat="1" ht="17.25" customHeight="1" hidden="1">
      <c r="B240" s="60">
        <v>85201</v>
      </c>
      <c r="C240" s="53" t="s">
        <v>135</v>
      </c>
      <c r="D240" s="79">
        <v>25000</v>
      </c>
      <c r="E240" s="82"/>
      <c r="F240" s="82">
        <f>F241</f>
        <v>0</v>
      </c>
      <c r="G240" s="80"/>
      <c r="H240" s="80"/>
      <c r="I240" s="115"/>
      <c r="J240" s="80"/>
      <c r="K240" s="2"/>
      <c r="L240" s="81"/>
    </row>
    <row r="241" spans="2:12" s="78" customFormat="1" ht="36" customHeight="1" hidden="1">
      <c r="B241" s="60"/>
      <c r="C241" s="62" t="s">
        <v>48</v>
      </c>
      <c r="D241" s="79"/>
      <c r="E241" s="82"/>
      <c r="F241" s="82"/>
      <c r="G241" s="123">
        <v>2320</v>
      </c>
      <c r="H241" s="80"/>
      <c r="I241" s="115"/>
      <c r="J241" s="80"/>
      <c r="K241" s="2"/>
      <c r="L241" s="81"/>
    </row>
    <row r="242" spans="2:12" s="78" customFormat="1" ht="20.25" customHeight="1" hidden="1">
      <c r="B242" s="60">
        <v>85204</v>
      </c>
      <c r="C242" s="62" t="s">
        <v>136</v>
      </c>
      <c r="D242" s="79"/>
      <c r="E242" s="82"/>
      <c r="F242" s="82">
        <f>F243</f>
        <v>0</v>
      </c>
      <c r="G242" s="123"/>
      <c r="H242" s="80"/>
      <c r="I242" s="115"/>
      <c r="J242" s="80"/>
      <c r="K242" s="2"/>
      <c r="L242" s="81"/>
    </row>
    <row r="243" spans="2:12" s="78" customFormat="1" ht="36" customHeight="1" hidden="1">
      <c r="B243" s="60"/>
      <c r="C243" s="62" t="s">
        <v>48</v>
      </c>
      <c r="D243" s="79"/>
      <c r="E243" s="82"/>
      <c r="F243" s="82"/>
      <c r="G243" s="123"/>
      <c r="H243" s="80"/>
      <c r="I243" s="115"/>
      <c r="J243" s="80"/>
      <c r="K243" s="2"/>
      <c r="L243" s="81"/>
    </row>
    <row r="244" spans="2:12" s="78" customFormat="1" ht="35.25" customHeight="1" hidden="1">
      <c r="B244" s="60">
        <v>85212</v>
      </c>
      <c r="C244" s="124" t="s">
        <v>92</v>
      </c>
      <c r="D244" s="79">
        <v>2867662</v>
      </c>
      <c r="E244" s="82">
        <f>E247+E248+E245</f>
        <v>0</v>
      </c>
      <c r="F244" s="82">
        <f>F245+F246+F248</f>
        <v>0</v>
      </c>
      <c r="G244" s="80"/>
      <c r="H244" s="80"/>
      <c r="I244" s="115"/>
      <c r="J244" s="80"/>
      <c r="K244" s="2"/>
      <c r="L244" s="81"/>
    </row>
    <row r="245" spans="2:12" s="78" customFormat="1" ht="34.5" customHeight="1" hidden="1">
      <c r="B245" s="60"/>
      <c r="C245" s="62" t="s">
        <v>93</v>
      </c>
      <c r="D245" s="79"/>
      <c r="E245" s="82"/>
      <c r="F245" s="82"/>
      <c r="G245" s="80"/>
      <c r="H245" s="80"/>
      <c r="I245" s="115"/>
      <c r="J245" s="80"/>
      <c r="K245" s="2"/>
      <c r="L245" s="81"/>
    </row>
    <row r="246" spans="2:12" s="78" customFormat="1" ht="54" customHeight="1" hidden="1">
      <c r="B246" s="60"/>
      <c r="C246" s="144" t="s">
        <v>134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2:12" s="78" customFormat="1" ht="17.25" customHeight="1" hidden="1">
      <c r="B247" s="60"/>
      <c r="C247" s="62" t="s">
        <v>21</v>
      </c>
      <c r="D247" s="79"/>
      <c r="E247" s="82"/>
      <c r="F247" s="82"/>
      <c r="G247" s="80"/>
      <c r="H247" s="80"/>
      <c r="I247" s="115"/>
      <c r="J247" s="80"/>
      <c r="K247" s="2"/>
      <c r="L247" s="81"/>
    </row>
    <row r="248" spans="2:12" s="78" customFormat="1" ht="18.75" customHeight="1" hidden="1">
      <c r="B248" s="60"/>
      <c r="C248" s="62" t="s">
        <v>128</v>
      </c>
      <c r="D248" s="79"/>
      <c r="E248" s="82"/>
      <c r="F248" s="82"/>
      <c r="G248" s="80"/>
      <c r="H248" s="80"/>
      <c r="I248" s="115"/>
      <c r="J248" s="80"/>
      <c r="K248" s="2"/>
      <c r="L248" s="81"/>
    </row>
    <row r="249" spans="2:12" s="78" customFormat="1" ht="35.25" customHeight="1" hidden="1">
      <c r="B249" s="60">
        <v>85213</v>
      </c>
      <c r="C249" s="124" t="s">
        <v>94</v>
      </c>
      <c r="D249" s="79">
        <v>36980</v>
      </c>
      <c r="E249" s="82"/>
      <c r="F249" s="82">
        <f>F251+F250</f>
        <v>0</v>
      </c>
      <c r="G249" s="80"/>
      <c r="H249" s="80"/>
      <c r="I249" s="115"/>
      <c r="J249" s="80"/>
      <c r="K249" s="2"/>
      <c r="L249" s="81"/>
    </row>
    <row r="250" spans="2:12" s="78" customFormat="1" ht="51.75" customHeight="1" hidden="1">
      <c r="B250" s="60"/>
      <c r="C250" s="62" t="s">
        <v>41</v>
      </c>
      <c r="D250" s="79"/>
      <c r="E250" s="82"/>
      <c r="F250" s="82"/>
      <c r="G250" s="80"/>
      <c r="H250" s="80"/>
      <c r="I250" s="115"/>
      <c r="J250" s="80"/>
      <c r="K250" s="2"/>
      <c r="L250" s="81"/>
    </row>
    <row r="251" spans="2:12" s="78" customFormat="1" ht="34.5" customHeight="1" hidden="1">
      <c r="B251" s="60"/>
      <c r="C251" s="62" t="s">
        <v>48</v>
      </c>
      <c r="D251" s="79"/>
      <c r="E251" s="82"/>
      <c r="F251" s="82"/>
      <c r="G251" s="80"/>
      <c r="H251" s="80"/>
      <c r="I251" s="115"/>
      <c r="J251" s="80"/>
      <c r="K251" s="2"/>
      <c r="L251" s="81"/>
    </row>
    <row r="252" spans="1:12" s="78" customFormat="1" ht="36.75" customHeight="1" hidden="1">
      <c r="A252" s="83"/>
      <c r="B252" s="60">
        <v>85214</v>
      </c>
      <c r="C252" s="124" t="s">
        <v>95</v>
      </c>
      <c r="D252" s="79">
        <v>693601</v>
      </c>
      <c r="E252" s="82">
        <f>E253+E256</f>
        <v>0</v>
      </c>
      <c r="F252" s="82">
        <f>F253</f>
        <v>0</v>
      </c>
      <c r="G252" s="80"/>
      <c r="H252" s="80"/>
      <c r="I252" s="115"/>
      <c r="J252" s="80"/>
      <c r="K252" s="2"/>
      <c r="L252" s="81"/>
    </row>
    <row r="253" spans="1:12" s="78" customFormat="1" ht="35.25" customHeight="1" hidden="1">
      <c r="A253" s="172"/>
      <c r="B253" s="60"/>
      <c r="C253" s="62" t="s">
        <v>97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1:12" s="78" customFormat="1" ht="20.25" customHeight="1" hidden="1">
      <c r="A254" s="172"/>
      <c r="B254" s="60">
        <v>85215</v>
      </c>
      <c r="C254" s="62" t="s">
        <v>119</v>
      </c>
      <c r="D254" s="79"/>
      <c r="E254" s="82"/>
      <c r="F254" s="82">
        <f>F256+F255</f>
        <v>0</v>
      </c>
      <c r="G254" s="80"/>
      <c r="H254" s="80"/>
      <c r="I254" s="115"/>
      <c r="J254" s="80"/>
      <c r="K254" s="2"/>
      <c r="L254" s="81"/>
    </row>
    <row r="255" spans="1:12" s="78" customFormat="1" ht="54.75" customHeight="1" hidden="1">
      <c r="A255" s="172"/>
      <c r="B255" s="60"/>
      <c r="C255" s="62" t="s">
        <v>41</v>
      </c>
      <c r="D255" s="79"/>
      <c r="E255" s="82"/>
      <c r="F255" s="82"/>
      <c r="G255" s="80"/>
      <c r="H255" s="80"/>
      <c r="I255" s="115"/>
      <c r="J255" s="80"/>
      <c r="K255" s="2"/>
      <c r="L255" s="81"/>
    </row>
    <row r="256" spans="1:12" s="78" customFormat="1" ht="36.75" customHeight="1" hidden="1">
      <c r="A256" s="172"/>
      <c r="B256" s="60"/>
      <c r="C256" s="62" t="s">
        <v>93</v>
      </c>
      <c r="D256" s="79"/>
      <c r="E256" s="82"/>
      <c r="F256" s="82"/>
      <c r="G256" s="80"/>
      <c r="H256" s="80"/>
      <c r="I256" s="115"/>
      <c r="J256" s="80"/>
      <c r="K256" s="2"/>
      <c r="L256" s="81"/>
    </row>
    <row r="257" spans="1:12" s="78" customFormat="1" ht="17.25" customHeight="1" hidden="1">
      <c r="A257" s="172"/>
      <c r="B257" s="60">
        <v>85215</v>
      </c>
      <c r="C257" s="62" t="s">
        <v>119</v>
      </c>
      <c r="D257" s="79"/>
      <c r="E257" s="82">
        <f>E258+E259</f>
        <v>0</v>
      </c>
      <c r="F257" s="82">
        <f>F258+F259</f>
        <v>0</v>
      </c>
      <c r="G257" s="80"/>
      <c r="H257" s="80"/>
      <c r="I257" s="115"/>
      <c r="J257" s="80"/>
      <c r="K257" s="2"/>
      <c r="L257" s="81"/>
    </row>
    <row r="258" spans="1:12" s="78" customFormat="1" ht="34.5" customHeight="1" hidden="1">
      <c r="A258" s="172"/>
      <c r="B258" s="60"/>
      <c r="C258" s="62" t="s">
        <v>93</v>
      </c>
      <c r="D258" s="79"/>
      <c r="E258" s="82"/>
      <c r="F258" s="82"/>
      <c r="G258" s="80"/>
      <c r="H258" s="80"/>
      <c r="I258" s="115"/>
      <c r="J258" s="80"/>
      <c r="K258" s="2"/>
      <c r="L258" s="81"/>
    </row>
    <row r="259" spans="1:12" s="78" customFormat="1" ht="53.25" customHeight="1" hidden="1">
      <c r="A259" s="172"/>
      <c r="B259" s="60"/>
      <c r="C259" s="144" t="s">
        <v>41</v>
      </c>
      <c r="D259" s="79"/>
      <c r="E259" s="82"/>
      <c r="F259" s="82"/>
      <c r="G259" s="80"/>
      <c r="H259" s="80"/>
      <c r="I259" s="115"/>
      <c r="J259" s="80"/>
      <c r="K259" s="2"/>
      <c r="L259" s="81"/>
    </row>
    <row r="260" spans="1:12" s="78" customFormat="1" ht="17.25" customHeight="1" hidden="1">
      <c r="A260" s="172"/>
      <c r="B260" s="60">
        <v>85216</v>
      </c>
      <c r="C260" s="53" t="s">
        <v>96</v>
      </c>
      <c r="D260" s="79">
        <v>20000</v>
      </c>
      <c r="E260" s="82">
        <f>E261+E262</f>
        <v>0</v>
      </c>
      <c r="F260" s="82">
        <f>F261+F262</f>
        <v>0</v>
      </c>
      <c r="G260" s="80"/>
      <c r="H260" s="80"/>
      <c r="I260" s="115"/>
      <c r="J260" s="80"/>
      <c r="K260" s="2"/>
      <c r="L260" s="81"/>
    </row>
    <row r="261" spans="1:12" s="78" customFormat="1" ht="36" customHeight="1" hidden="1">
      <c r="A261" s="172"/>
      <c r="B261" s="60"/>
      <c r="C261" s="62" t="s">
        <v>97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1:12" s="78" customFormat="1" ht="17.25" customHeight="1" hidden="1">
      <c r="A262" s="172"/>
      <c r="B262" s="60"/>
      <c r="C262" s="62" t="s">
        <v>19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1:12" s="78" customFormat="1" ht="17.25" customHeight="1" hidden="1">
      <c r="A263" s="172"/>
      <c r="B263" s="60">
        <v>85206</v>
      </c>
      <c r="C263" s="53" t="s">
        <v>116</v>
      </c>
      <c r="D263" s="79"/>
      <c r="E263" s="82">
        <f>E264</f>
        <v>0</v>
      </c>
      <c r="F263" s="82">
        <f>F264</f>
        <v>0</v>
      </c>
      <c r="G263" s="80"/>
      <c r="H263" s="80"/>
      <c r="I263" s="115"/>
      <c r="J263" s="80"/>
      <c r="K263" s="2"/>
      <c r="L263" s="81"/>
    </row>
    <row r="264" spans="1:12" s="78" customFormat="1" ht="17.25" customHeight="1" hidden="1">
      <c r="A264" s="172"/>
      <c r="B264" s="60"/>
      <c r="C264" s="144" t="s">
        <v>61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1:12" s="78" customFormat="1" ht="17.25" customHeight="1" hidden="1">
      <c r="A265" s="172"/>
      <c r="B265" s="60">
        <v>85219</v>
      </c>
      <c r="C265" s="53" t="s">
        <v>98</v>
      </c>
      <c r="D265" s="79">
        <v>779532</v>
      </c>
      <c r="E265" s="82">
        <f>E266+E267+E268+E269</f>
        <v>0</v>
      </c>
      <c r="F265" s="82">
        <f>F266+F267+F268+F269</f>
        <v>0</v>
      </c>
      <c r="G265" s="80"/>
      <c r="H265" s="80"/>
      <c r="I265" s="115"/>
      <c r="J265" s="80"/>
      <c r="K265" s="2"/>
      <c r="L265" s="81"/>
    </row>
    <row r="266" spans="1:12" s="78" customFormat="1" ht="55.5" customHeight="1" hidden="1">
      <c r="A266" s="172"/>
      <c r="B266" s="60"/>
      <c r="C266" s="62" t="s">
        <v>41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1:12" s="78" customFormat="1" ht="38.25" customHeight="1" hidden="1">
      <c r="A267" s="172"/>
      <c r="B267" s="60"/>
      <c r="C267" s="62" t="s">
        <v>93</v>
      </c>
      <c r="D267" s="79"/>
      <c r="E267" s="82"/>
      <c r="F267" s="82"/>
      <c r="G267" s="80"/>
      <c r="H267" s="80"/>
      <c r="I267" s="115"/>
      <c r="J267" s="80"/>
      <c r="K267" s="2"/>
      <c r="L267" s="81"/>
    </row>
    <row r="268" spans="1:12" s="78" customFormat="1" ht="37.5" customHeight="1" hidden="1">
      <c r="A268" s="172"/>
      <c r="B268" s="60"/>
      <c r="C268" s="62" t="s">
        <v>48</v>
      </c>
      <c r="D268" s="79"/>
      <c r="E268" s="82"/>
      <c r="F268" s="82"/>
      <c r="G268" s="80"/>
      <c r="H268" s="80"/>
      <c r="I268" s="115"/>
      <c r="J268" s="80"/>
      <c r="K268" s="2"/>
      <c r="L268" s="81"/>
    </row>
    <row r="269" spans="1:12" s="78" customFormat="1" ht="36.75" customHeight="1" hidden="1">
      <c r="A269" s="172"/>
      <c r="B269" s="60"/>
      <c r="C269" s="62" t="s">
        <v>97</v>
      </c>
      <c r="D269" s="79"/>
      <c r="E269" s="82"/>
      <c r="F269" s="82"/>
      <c r="G269" s="80"/>
      <c r="H269" s="80"/>
      <c r="I269" s="115"/>
      <c r="J269" s="80"/>
      <c r="K269" s="2"/>
      <c r="L269" s="81"/>
    </row>
    <row r="270" spans="1:12" s="78" customFormat="1" ht="17.25" customHeight="1" hidden="1">
      <c r="A270" s="172"/>
      <c r="B270" s="60">
        <v>85230</v>
      </c>
      <c r="C270" s="53" t="s">
        <v>147</v>
      </c>
      <c r="D270" s="79">
        <v>116010</v>
      </c>
      <c r="E270" s="82">
        <f>E271</f>
        <v>0</v>
      </c>
      <c r="F270" s="82">
        <f>F271</f>
        <v>0</v>
      </c>
      <c r="G270" s="80"/>
      <c r="H270" s="80"/>
      <c r="I270" s="115"/>
      <c r="J270" s="80"/>
      <c r="K270" s="2"/>
      <c r="L270" s="81"/>
    </row>
    <row r="271" spans="1:12" s="78" customFormat="1" ht="36" customHeight="1" hidden="1">
      <c r="A271" s="104"/>
      <c r="B271" s="60"/>
      <c r="C271" s="62" t="s">
        <v>97</v>
      </c>
      <c r="D271" s="79"/>
      <c r="E271" s="82"/>
      <c r="F271" s="82"/>
      <c r="G271" s="80"/>
      <c r="H271" s="80"/>
      <c r="I271" s="115"/>
      <c r="J271" s="80"/>
      <c r="K271" s="2"/>
      <c r="L271" s="81"/>
    </row>
    <row r="272" spans="2:12" s="78" customFormat="1" ht="17.25" customHeight="1" hidden="1">
      <c r="B272" s="60">
        <v>85278</v>
      </c>
      <c r="C272" s="63" t="s">
        <v>76</v>
      </c>
      <c r="D272" s="79"/>
      <c r="E272" s="82"/>
      <c r="F272" s="82">
        <f>F273</f>
        <v>0</v>
      </c>
      <c r="G272" s="80"/>
      <c r="H272" s="80"/>
      <c r="I272" s="115"/>
      <c r="J272" s="80"/>
      <c r="K272" s="2"/>
      <c r="L272" s="81"/>
    </row>
    <row r="273" spans="2:12" s="78" customFormat="1" ht="17.25" customHeight="1" hidden="1">
      <c r="B273" s="60"/>
      <c r="C273" s="62" t="s">
        <v>93</v>
      </c>
      <c r="D273" s="79"/>
      <c r="E273" s="82"/>
      <c r="F273" s="82"/>
      <c r="G273" s="80"/>
      <c r="H273" s="80"/>
      <c r="I273" s="115"/>
      <c r="J273" s="80"/>
      <c r="K273" s="2"/>
      <c r="L273" s="81"/>
    </row>
    <row r="274" spans="1:12" s="97" customFormat="1" ht="17.25" customHeight="1" hidden="1">
      <c r="A274" s="179"/>
      <c r="B274" s="149">
        <v>85295</v>
      </c>
      <c r="C274" s="150" t="s">
        <v>39</v>
      </c>
      <c r="D274" s="151">
        <v>206168</v>
      </c>
      <c r="E274" s="148">
        <f>E276+E277+E275</f>
        <v>0</v>
      </c>
      <c r="F274" s="148">
        <f>F275+F277+F276+F281</f>
        <v>0</v>
      </c>
      <c r="G274" s="94"/>
      <c r="H274" s="94"/>
      <c r="I274" s="94"/>
      <c r="J274" s="94"/>
      <c r="K274" s="95"/>
      <c r="L274" s="96"/>
    </row>
    <row r="275" spans="1:12" s="97" customFormat="1" ht="39" customHeight="1" hidden="1">
      <c r="A275" s="180"/>
      <c r="B275" s="149"/>
      <c r="C275" s="144" t="s">
        <v>48</v>
      </c>
      <c r="D275" s="151"/>
      <c r="E275" s="148"/>
      <c r="F275" s="148"/>
      <c r="G275" s="94"/>
      <c r="H275" s="94"/>
      <c r="I275" s="94"/>
      <c r="J275" s="94"/>
      <c r="K275" s="95"/>
      <c r="L275" s="96"/>
    </row>
    <row r="276" spans="2:12" s="97" customFormat="1" ht="34.5" customHeight="1" hidden="1">
      <c r="B276" s="68"/>
      <c r="C276" s="62" t="s">
        <v>97</v>
      </c>
      <c r="D276" s="93"/>
      <c r="E276" s="82"/>
      <c r="F276" s="82"/>
      <c r="G276" s="94"/>
      <c r="H276" s="94"/>
      <c r="I276" s="94"/>
      <c r="J276" s="94"/>
      <c r="K276" s="95"/>
      <c r="L276" s="96"/>
    </row>
    <row r="277" spans="2:12" s="97" customFormat="1" ht="17.25" customHeight="1" hidden="1">
      <c r="B277" s="68"/>
      <c r="C277" s="62" t="s">
        <v>64</v>
      </c>
      <c r="D277" s="93"/>
      <c r="E277" s="98"/>
      <c r="F277" s="98"/>
      <c r="G277" s="94"/>
      <c r="H277" s="94"/>
      <c r="I277" s="94"/>
      <c r="J277" s="94"/>
      <c r="K277" s="95"/>
      <c r="L277" s="96"/>
    </row>
    <row r="278" spans="2:12" s="97" customFormat="1" ht="17.25" customHeight="1" hidden="1">
      <c r="B278" s="60">
        <v>85295</v>
      </c>
      <c r="C278" s="62" t="s">
        <v>39</v>
      </c>
      <c r="D278" s="93"/>
      <c r="E278" s="82">
        <f>E279+E280</f>
        <v>0</v>
      </c>
      <c r="F278" s="82">
        <f>F279+F281</f>
        <v>0</v>
      </c>
      <c r="G278" s="94"/>
      <c r="H278" s="94"/>
      <c r="I278" s="94"/>
      <c r="J278" s="94"/>
      <c r="K278" s="95"/>
      <c r="L278" s="96"/>
    </row>
    <row r="279" spans="2:12" s="97" customFormat="1" ht="37.5" customHeight="1" hidden="1">
      <c r="B279" s="68"/>
      <c r="C279" s="62" t="s">
        <v>97</v>
      </c>
      <c r="D279" s="93"/>
      <c r="E279" s="148"/>
      <c r="F279" s="82"/>
      <c r="G279" s="80"/>
      <c r="H279" s="94"/>
      <c r="I279" s="94"/>
      <c r="J279" s="94"/>
      <c r="K279" s="95"/>
      <c r="L279" s="96"/>
    </row>
    <row r="280" spans="2:12" s="97" customFormat="1" ht="37.5" customHeight="1" hidden="1">
      <c r="B280" s="68"/>
      <c r="C280" s="144" t="s">
        <v>127</v>
      </c>
      <c r="D280" s="93"/>
      <c r="E280" s="148"/>
      <c r="F280" s="82"/>
      <c r="G280" s="80"/>
      <c r="H280" s="94"/>
      <c r="I280" s="94"/>
      <c r="J280" s="94"/>
      <c r="K280" s="95"/>
      <c r="L280" s="96"/>
    </row>
    <row r="281" spans="2:12" s="97" customFormat="1" ht="54" customHeight="1" hidden="1">
      <c r="B281" s="68"/>
      <c r="C281" s="62" t="s">
        <v>41</v>
      </c>
      <c r="D281" s="93"/>
      <c r="E281" s="82"/>
      <c r="F281" s="82"/>
      <c r="G281" s="80"/>
      <c r="H281" s="94"/>
      <c r="I281" s="94"/>
      <c r="J281" s="94"/>
      <c r="K281" s="95"/>
      <c r="L281" s="96"/>
    </row>
    <row r="282" spans="2:12" s="97" customFormat="1" ht="17.25" customHeight="1" hidden="1">
      <c r="B282" s="68"/>
      <c r="C282" s="62" t="s">
        <v>48</v>
      </c>
      <c r="D282" s="93"/>
      <c r="E282" s="82"/>
      <c r="F282" s="82"/>
      <c r="G282" s="80"/>
      <c r="H282" s="94"/>
      <c r="I282" s="94"/>
      <c r="J282" s="94"/>
      <c r="K282" s="95"/>
      <c r="L282" s="96"/>
    </row>
    <row r="283" spans="1:12" s="92" customFormat="1" ht="17.25" customHeight="1" hidden="1">
      <c r="A283" s="27">
        <v>854</v>
      </c>
      <c r="B283" s="74"/>
      <c r="C283" s="92" t="s">
        <v>10</v>
      </c>
      <c r="D283" s="87">
        <f>SUM(D285:D290)</f>
        <v>195878</v>
      </c>
      <c r="E283" s="108">
        <f>E285+E290+E292</f>
        <v>0</v>
      </c>
      <c r="F283" s="108">
        <f>F285+F290+F292</f>
        <v>0</v>
      </c>
      <c r="G283" s="88"/>
      <c r="H283" s="88"/>
      <c r="I283" s="114"/>
      <c r="J283" s="88"/>
      <c r="K283" s="90"/>
      <c r="L283" s="91"/>
    </row>
    <row r="284" spans="2:12" s="78" customFormat="1" ht="17.25" customHeight="1" hidden="1">
      <c r="B284" s="60"/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2:12" s="78" customFormat="1" ht="17.25" customHeight="1" hidden="1">
      <c r="B285" s="60">
        <v>85401</v>
      </c>
      <c r="C285" s="78" t="s">
        <v>99</v>
      </c>
      <c r="D285" s="79">
        <v>95500</v>
      </c>
      <c r="E285" s="82">
        <f>E287+E288+E289+E286</f>
        <v>0</v>
      </c>
      <c r="F285" s="82">
        <f>F287+F288+F289+F286</f>
        <v>0</v>
      </c>
      <c r="G285" s="80"/>
      <c r="H285" s="80"/>
      <c r="I285" s="115"/>
      <c r="J285" s="80"/>
      <c r="K285" s="2"/>
      <c r="L285" s="81"/>
    </row>
    <row r="286" spans="2:12" s="78" customFormat="1" ht="35.25" customHeight="1" hidden="1">
      <c r="B286" s="60"/>
      <c r="C286" s="62" t="s">
        <v>97</v>
      </c>
      <c r="D286" s="79"/>
      <c r="E286" s="82"/>
      <c r="F286" s="82"/>
      <c r="G286" s="80"/>
      <c r="H286" s="80"/>
      <c r="I286" s="115"/>
      <c r="J286" s="80"/>
      <c r="K286" s="2"/>
      <c r="L286" s="81"/>
    </row>
    <row r="287" spans="2:12" s="78" customFormat="1" ht="34.5" customHeight="1" hidden="1">
      <c r="B287" s="60"/>
      <c r="C287" s="62" t="s">
        <v>19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2:12" s="78" customFormat="1" ht="33.75" customHeight="1" hidden="1">
      <c r="B288" s="60"/>
      <c r="C288" s="144" t="s">
        <v>20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2:12" s="78" customFormat="1" ht="0.75" customHeight="1" hidden="1">
      <c r="B289" s="60"/>
      <c r="C289" s="62" t="s">
        <v>30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2:12" s="78" customFormat="1" ht="17.25" customHeight="1" hidden="1">
      <c r="B290" s="60">
        <v>85415</v>
      </c>
      <c r="C290" s="78" t="s">
        <v>100</v>
      </c>
      <c r="D290" s="79">
        <v>100378</v>
      </c>
      <c r="E290" s="82">
        <f>E291</f>
        <v>0</v>
      </c>
      <c r="F290" s="82">
        <f>F291</f>
        <v>0</v>
      </c>
      <c r="G290" s="80"/>
      <c r="H290" s="80"/>
      <c r="I290" s="115"/>
      <c r="J290" s="80"/>
      <c r="K290" s="2"/>
      <c r="L290" s="81"/>
    </row>
    <row r="291" spans="2:12" s="78" customFormat="1" ht="33.75" customHeight="1" hidden="1">
      <c r="B291" s="60"/>
      <c r="C291" s="62" t="s">
        <v>22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2:12" s="78" customFormat="1" ht="17.25" customHeight="1" hidden="1">
      <c r="B292" s="60">
        <v>85495</v>
      </c>
      <c r="C292" s="78" t="s">
        <v>39</v>
      </c>
      <c r="D292" s="79">
        <v>0</v>
      </c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17.25" customHeight="1" hidden="1">
      <c r="A293" s="155">
        <v>855</v>
      </c>
      <c r="B293" s="169"/>
      <c r="C293" s="170" t="s">
        <v>145</v>
      </c>
      <c r="D293" s="171"/>
      <c r="E293" s="159">
        <f>E294</f>
        <v>0</v>
      </c>
      <c r="F293" s="159">
        <f>F297+F300</f>
        <v>0</v>
      </c>
      <c r="G293" s="2"/>
      <c r="H293" s="2"/>
      <c r="I293" s="3"/>
      <c r="J293" s="2"/>
      <c r="K293" s="2"/>
      <c r="L293" s="81"/>
    </row>
    <row r="294" spans="1:12" s="78" customFormat="1" ht="19.5" customHeight="1" hidden="1">
      <c r="A294" s="134"/>
      <c r="B294" s="60">
        <v>85501</v>
      </c>
      <c r="C294" s="78" t="s">
        <v>148</v>
      </c>
      <c r="D294" s="125"/>
      <c r="E294" s="82">
        <f>E295+E296</f>
        <v>0</v>
      </c>
      <c r="F294" s="82"/>
      <c r="G294" s="2"/>
      <c r="H294" s="2"/>
      <c r="I294" s="3"/>
      <c r="J294" s="2"/>
      <c r="K294" s="2"/>
      <c r="L294" s="81"/>
    </row>
    <row r="295" spans="1:12" s="78" customFormat="1" ht="36" customHeight="1" hidden="1">
      <c r="A295" s="168"/>
      <c r="B295" s="60"/>
      <c r="C295" s="62" t="s">
        <v>93</v>
      </c>
      <c r="D295" s="125"/>
      <c r="E295" s="82"/>
      <c r="F295" s="82"/>
      <c r="G295" s="2"/>
      <c r="H295" s="2"/>
      <c r="I295" s="3"/>
      <c r="J295" s="2"/>
      <c r="K295" s="2"/>
      <c r="L295" s="81"/>
    </row>
    <row r="296" spans="1:12" s="78" customFormat="1" ht="54" customHeight="1" hidden="1">
      <c r="A296" s="168"/>
      <c r="B296" s="60"/>
      <c r="C296" s="62" t="s">
        <v>41</v>
      </c>
      <c r="D296" s="125"/>
      <c r="E296" s="82"/>
      <c r="F296" s="82"/>
      <c r="G296" s="2"/>
      <c r="H296" s="2"/>
      <c r="I296" s="3"/>
      <c r="J296" s="2"/>
      <c r="K296" s="2"/>
      <c r="L296" s="81"/>
    </row>
    <row r="297" spans="1:12" s="78" customFormat="1" ht="74.25" customHeight="1" hidden="1">
      <c r="A297" s="168"/>
      <c r="B297" s="60">
        <v>85502</v>
      </c>
      <c r="C297" s="124" t="s">
        <v>149</v>
      </c>
      <c r="D297" s="125"/>
      <c r="E297" s="82"/>
      <c r="F297" s="82">
        <f>F298+F299</f>
        <v>0</v>
      </c>
      <c r="G297" s="2"/>
      <c r="H297" s="2"/>
      <c r="I297" s="3"/>
      <c r="J297" s="2"/>
      <c r="K297" s="2"/>
      <c r="L297" s="81"/>
    </row>
    <row r="298" spans="1:12" s="78" customFormat="1" ht="39" customHeight="1" hidden="1">
      <c r="A298" s="168"/>
      <c r="B298" s="60"/>
      <c r="C298" s="62" t="s">
        <v>93</v>
      </c>
      <c r="D298" s="125"/>
      <c r="E298" s="82"/>
      <c r="F298" s="82"/>
      <c r="G298" s="2"/>
      <c r="H298" s="2"/>
      <c r="I298" s="3"/>
      <c r="J298" s="2"/>
      <c r="K298" s="2"/>
      <c r="L298" s="81"/>
    </row>
    <row r="299" spans="1:12" s="78" customFormat="1" ht="55.5" customHeight="1" hidden="1">
      <c r="A299" s="99"/>
      <c r="B299" s="60"/>
      <c r="C299" s="62" t="s">
        <v>41</v>
      </c>
      <c r="D299" s="125"/>
      <c r="E299" s="82"/>
      <c r="F299" s="82"/>
      <c r="G299" s="2"/>
      <c r="H299" s="2"/>
      <c r="I299" s="3"/>
      <c r="J299" s="2"/>
      <c r="K299" s="2"/>
      <c r="L299" s="81"/>
    </row>
    <row r="300" spans="1:12" s="78" customFormat="1" ht="21.75" customHeight="1" hidden="1">
      <c r="A300" s="61"/>
      <c r="B300" s="60">
        <v>85503</v>
      </c>
      <c r="C300" s="161" t="s">
        <v>152</v>
      </c>
      <c r="D300" s="125"/>
      <c r="E300" s="82"/>
      <c r="F300" s="82">
        <f>F301</f>
        <v>0</v>
      </c>
      <c r="G300" s="2"/>
      <c r="H300" s="2"/>
      <c r="I300" s="3"/>
      <c r="J300" s="2"/>
      <c r="K300" s="2"/>
      <c r="L300" s="81"/>
    </row>
    <row r="301" spans="1:12" s="78" customFormat="1" ht="55.5" customHeight="1" hidden="1">
      <c r="A301" s="99"/>
      <c r="B301" s="60"/>
      <c r="C301" s="62" t="s">
        <v>41</v>
      </c>
      <c r="D301" s="125"/>
      <c r="E301" s="82"/>
      <c r="F301" s="82"/>
      <c r="G301" s="2"/>
      <c r="H301" s="2"/>
      <c r="I301" s="3"/>
      <c r="J301" s="2"/>
      <c r="K301" s="2"/>
      <c r="L301" s="81"/>
    </row>
    <row r="302" spans="1:12" s="92" customFormat="1" ht="17.25" customHeight="1" hidden="1">
      <c r="A302" s="27">
        <v>900</v>
      </c>
      <c r="B302" s="74"/>
      <c r="C302" s="92" t="s">
        <v>101</v>
      </c>
      <c r="D302" s="87">
        <f>+D307+D311+D314</f>
        <v>1612170</v>
      </c>
      <c r="E302" s="108">
        <f>E314+E307+E311+E303</f>
        <v>0</v>
      </c>
      <c r="F302" s="108">
        <f>F314+F307+F311+F305</f>
        <v>0</v>
      </c>
      <c r="G302" s="88"/>
      <c r="H302" s="88"/>
      <c r="I302" s="89"/>
      <c r="J302" s="88"/>
      <c r="K302" s="90"/>
      <c r="L302" s="91"/>
    </row>
    <row r="303" spans="1:12" s="92" customFormat="1" ht="17.25" customHeight="1" hidden="1">
      <c r="A303" s="181"/>
      <c r="B303" s="163">
        <v>90004</v>
      </c>
      <c r="C303" s="164" t="s">
        <v>155</v>
      </c>
      <c r="D303" s="165"/>
      <c r="E303" s="166">
        <f>E304</f>
        <v>0</v>
      </c>
      <c r="F303" s="166"/>
      <c r="G303" s="177"/>
      <c r="H303" s="177"/>
      <c r="I303" s="183"/>
      <c r="J303" s="177"/>
      <c r="K303" s="90"/>
      <c r="L303" s="91"/>
    </row>
    <row r="304" spans="1:12" s="92" customFormat="1" ht="37.5" customHeight="1" hidden="1">
      <c r="A304" s="182"/>
      <c r="B304" s="163"/>
      <c r="C304" s="62" t="s">
        <v>20</v>
      </c>
      <c r="D304" s="165"/>
      <c r="E304" s="166"/>
      <c r="F304" s="166"/>
      <c r="G304" s="177"/>
      <c r="H304" s="177"/>
      <c r="I304" s="183"/>
      <c r="J304" s="177"/>
      <c r="K304" s="90"/>
      <c r="L304" s="91"/>
    </row>
    <row r="305" spans="1:12" s="92" customFormat="1" ht="17.25" customHeight="1" hidden="1">
      <c r="A305" s="182"/>
      <c r="B305" s="163">
        <v>90005</v>
      </c>
      <c r="C305" s="164" t="s">
        <v>154</v>
      </c>
      <c r="D305" s="165"/>
      <c r="E305" s="166"/>
      <c r="F305" s="166">
        <f>F306</f>
        <v>0</v>
      </c>
      <c r="G305" s="177"/>
      <c r="H305" s="177"/>
      <c r="I305" s="183"/>
      <c r="J305" s="177"/>
      <c r="K305" s="90"/>
      <c r="L305" s="91"/>
    </row>
    <row r="306" spans="1:12" s="92" customFormat="1" ht="17.25" customHeight="1" hidden="1">
      <c r="A306" s="182"/>
      <c r="B306" s="163"/>
      <c r="C306" s="184" t="s">
        <v>26</v>
      </c>
      <c r="D306" s="165"/>
      <c r="E306" s="166"/>
      <c r="F306" s="166"/>
      <c r="G306" s="177"/>
      <c r="H306" s="177"/>
      <c r="I306" s="183"/>
      <c r="J306" s="177"/>
      <c r="K306" s="90"/>
      <c r="L306" s="91"/>
    </row>
    <row r="307" spans="1:12" s="78" customFormat="1" ht="18.75" hidden="1">
      <c r="A307" s="168"/>
      <c r="B307" s="60">
        <v>90015</v>
      </c>
      <c r="C307" s="78" t="s">
        <v>141</v>
      </c>
      <c r="D307" s="79">
        <v>348970</v>
      </c>
      <c r="E307" s="82">
        <f>E308+E309+E310</f>
        <v>0</v>
      </c>
      <c r="F307" s="82">
        <f>F308+F309+F310</f>
        <v>0</v>
      </c>
      <c r="G307" s="80"/>
      <c r="H307" s="80"/>
      <c r="I307" s="3"/>
      <c r="J307" s="80"/>
      <c r="K307" s="2"/>
      <c r="L307" s="81"/>
    </row>
    <row r="308" spans="1:12" s="78" customFormat="1" ht="37.5" customHeight="1" hidden="1">
      <c r="A308" s="168"/>
      <c r="B308" s="60"/>
      <c r="C308" s="62" t="s">
        <v>20</v>
      </c>
      <c r="D308" s="79"/>
      <c r="E308" s="82"/>
      <c r="F308" s="82"/>
      <c r="G308" s="80"/>
      <c r="H308" s="80"/>
      <c r="I308" s="3"/>
      <c r="J308" s="80"/>
      <c r="K308" s="2"/>
      <c r="L308" s="81"/>
    </row>
    <row r="309" spans="1:12" s="78" customFormat="1" ht="36.75" customHeight="1" hidden="1">
      <c r="A309" s="168"/>
      <c r="B309" s="60"/>
      <c r="C309" s="62" t="s">
        <v>19</v>
      </c>
      <c r="D309" s="79"/>
      <c r="E309" s="82"/>
      <c r="F309" s="82"/>
      <c r="G309" s="80"/>
      <c r="H309" s="80"/>
      <c r="I309" s="3"/>
      <c r="J309" s="80"/>
      <c r="K309" s="2"/>
      <c r="L309" s="81"/>
    </row>
    <row r="310" spans="1:12" s="78" customFormat="1" ht="18.75" hidden="1">
      <c r="A310" s="168"/>
      <c r="B310" s="60"/>
      <c r="C310" s="62" t="s">
        <v>26</v>
      </c>
      <c r="D310" s="79"/>
      <c r="E310" s="82"/>
      <c r="F310" s="82"/>
      <c r="G310" s="80"/>
      <c r="H310" s="80"/>
      <c r="I310" s="3"/>
      <c r="J310" s="80"/>
      <c r="K310" s="2"/>
      <c r="L310" s="81"/>
    </row>
    <row r="311" spans="1:12" s="78" customFormat="1" ht="18.75" hidden="1">
      <c r="A311" s="168"/>
      <c r="B311" s="60">
        <v>90013</v>
      </c>
      <c r="C311" s="78" t="s">
        <v>137</v>
      </c>
      <c r="D311" s="79">
        <v>767500</v>
      </c>
      <c r="E311" s="82">
        <f>E313+E312</f>
        <v>0</v>
      </c>
      <c r="F311" s="82">
        <f>F312+F313</f>
        <v>0</v>
      </c>
      <c r="G311" s="80"/>
      <c r="H311" s="80"/>
      <c r="I311" s="3"/>
      <c r="J311" s="80"/>
      <c r="K311" s="2"/>
      <c r="L311" s="81"/>
    </row>
    <row r="312" spans="1:12" s="78" customFormat="1" ht="34.5" customHeight="1" hidden="1">
      <c r="A312" s="99"/>
      <c r="B312" s="60"/>
      <c r="C312" s="62" t="s">
        <v>20</v>
      </c>
      <c r="D312" s="79"/>
      <c r="E312" s="82"/>
      <c r="F312" s="82"/>
      <c r="G312" s="80"/>
      <c r="H312" s="80"/>
      <c r="I312" s="3"/>
      <c r="J312" s="80"/>
      <c r="K312" s="2"/>
      <c r="L312" s="81"/>
    </row>
    <row r="313" spans="1:12" s="78" customFormat="1" ht="36" customHeight="1" hidden="1">
      <c r="A313" s="134"/>
      <c r="B313" s="60"/>
      <c r="C313" s="62" t="s">
        <v>19</v>
      </c>
      <c r="D313" s="79"/>
      <c r="E313" s="82"/>
      <c r="F313" s="82"/>
      <c r="G313" s="80"/>
      <c r="H313" s="80"/>
      <c r="I313" s="3"/>
      <c r="J313" s="80"/>
      <c r="K313" s="2"/>
      <c r="L313" s="81"/>
    </row>
    <row r="314" spans="1:12" s="78" customFormat="1" ht="18.75" hidden="1">
      <c r="A314" s="168"/>
      <c r="B314" s="60">
        <v>90095</v>
      </c>
      <c r="C314" s="78" t="s">
        <v>39</v>
      </c>
      <c r="D314" s="79">
        <v>495700</v>
      </c>
      <c r="E314" s="82">
        <f>E317+E316+E318+E315</f>
        <v>0</v>
      </c>
      <c r="F314" s="82">
        <f>F315+F317+F318+F316</f>
        <v>0</v>
      </c>
      <c r="G314" s="80"/>
      <c r="H314" s="80"/>
      <c r="I314" s="3"/>
      <c r="J314" s="80"/>
      <c r="K314" s="2"/>
      <c r="L314" s="81"/>
    </row>
    <row r="315" spans="1:12" s="78" customFormat="1" ht="39" customHeight="1" hidden="1">
      <c r="A315" s="99"/>
      <c r="B315" s="60"/>
      <c r="C315" s="62" t="s">
        <v>19</v>
      </c>
      <c r="D315" s="79"/>
      <c r="E315" s="82"/>
      <c r="F315" s="82"/>
      <c r="G315" s="80"/>
      <c r="H315" s="80"/>
      <c r="I315" s="3"/>
      <c r="J315" s="80"/>
      <c r="K315" s="2"/>
      <c r="L315" s="81"/>
    </row>
    <row r="316" spans="1:12" s="78" customFormat="1" ht="37.5" hidden="1">
      <c r="A316" s="134"/>
      <c r="B316" s="60"/>
      <c r="C316" s="62" t="s">
        <v>85</v>
      </c>
      <c r="D316" s="79"/>
      <c r="E316" s="82"/>
      <c r="F316" s="82"/>
      <c r="G316" s="80"/>
      <c r="H316" s="80"/>
      <c r="I316" s="3"/>
      <c r="J316" s="80"/>
      <c r="K316" s="2"/>
      <c r="L316" s="81"/>
    </row>
    <row r="317" spans="1:12" s="78" customFormat="1" ht="36" customHeight="1" hidden="1">
      <c r="A317" s="99"/>
      <c r="B317" s="60"/>
      <c r="C317" s="62" t="s">
        <v>20</v>
      </c>
      <c r="D317" s="79"/>
      <c r="E317" s="82"/>
      <c r="F317" s="82"/>
      <c r="G317" s="80"/>
      <c r="H317" s="80"/>
      <c r="I317" s="3"/>
      <c r="J317" s="80"/>
      <c r="K317" s="2"/>
      <c r="L317" s="81"/>
    </row>
    <row r="318" spans="1:12" s="78" customFormat="1" ht="18.75" hidden="1">
      <c r="A318" s="61"/>
      <c r="B318" s="60"/>
      <c r="C318" s="62" t="s">
        <v>26</v>
      </c>
      <c r="D318" s="79"/>
      <c r="E318" s="82"/>
      <c r="F318" s="82"/>
      <c r="G318" s="80"/>
      <c r="H318" s="80"/>
      <c r="I318" s="3"/>
      <c r="J318" s="80"/>
      <c r="K318" s="2"/>
      <c r="L318" s="81"/>
    </row>
    <row r="319" spans="1:12" s="92" customFormat="1" ht="18.75" hidden="1">
      <c r="A319" s="27">
        <v>921</v>
      </c>
      <c r="B319" s="74"/>
      <c r="C319" s="92" t="s">
        <v>102</v>
      </c>
      <c r="D319" s="87">
        <f>+D322+D324+D325+D328</f>
        <v>773000</v>
      </c>
      <c r="E319" s="108">
        <f>E325+E328+E322</f>
        <v>0</v>
      </c>
      <c r="F319" s="108">
        <f>F322+F325+F328+F320</f>
        <v>0</v>
      </c>
      <c r="G319" s="88"/>
      <c r="H319" s="88"/>
      <c r="I319" s="89"/>
      <c r="J319" s="88"/>
      <c r="K319" s="90"/>
      <c r="L319" s="91"/>
    </row>
    <row r="320" spans="1:12" s="92" customFormat="1" ht="18.75" hidden="1">
      <c r="A320" s="145"/>
      <c r="B320" s="163">
        <v>92108</v>
      </c>
      <c r="C320" s="164" t="s">
        <v>144</v>
      </c>
      <c r="D320" s="165"/>
      <c r="E320" s="166"/>
      <c r="F320" s="166">
        <f>F321</f>
        <v>0</v>
      </c>
      <c r="G320" s="88"/>
      <c r="H320" s="88"/>
      <c r="I320" s="89"/>
      <c r="J320" s="88"/>
      <c r="K320" s="90"/>
      <c r="L320" s="91"/>
    </row>
    <row r="321" spans="1:12" s="92" customFormat="1" ht="18.75" hidden="1">
      <c r="A321" s="145"/>
      <c r="B321" s="163"/>
      <c r="C321" s="62" t="s">
        <v>21</v>
      </c>
      <c r="D321" s="165"/>
      <c r="E321" s="166"/>
      <c r="F321" s="166"/>
      <c r="G321" s="88"/>
      <c r="H321" s="88"/>
      <c r="I321" s="89"/>
      <c r="J321" s="88"/>
      <c r="K321" s="90"/>
      <c r="L321" s="91"/>
    </row>
    <row r="322" spans="1:12" s="78" customFormat="1" ht="18.75" hidden="1">
      <c r="A322" s="61"/>
      <c r="B322" s="60">
        <v>92109</v>
      </c>
      <c r="C322" s="78" t="s">
        <v>103</v>
      </c>
      <c r="D322" s="79">
        <v>426000</v>
      </c>
      <c r="E322" s="82">
        <f>E323</f>
        <v>0</v>
      </c>
      <c r="F322" s="82">
        <f>F323</f>
        <v>0</v>
      </c>
      <c r="G322" s="80"/>
      <c r="H322" s="80"/>
      <c r="I322" s="3"/>
      <c r="J322" s="80"/>
      <c r="K322" s="2"/>
      <c r="L322" s="81"/>
    </row>
    <row r="323" spans="1:12" s="78" customFormat="1" ht="18.75" hidden="1">
      <c r="A323" s="61"/>
      <c r="B323" s="60"/>
      <c r="C323" s="62" t="s">
        <v>21</v>
      </c>
      <c r="D323" s="79"/>
      <c r="E323" s="82"/>
      <c r="F323" s="82"/>
      <c r="G323" s="80"/>
      <c r="H323" s="80"/>
      <c r="I323" s="3"/>
      <c r="J323" s="80"/>
      <c r="K323" s="2"/>
      <c r="L323" s="81"/>
    </row>
    <row r="324" spans="1:12" s="78" customFormat="1" ht="18.75" hidden="1">
      <c r="A324" s="61"/>
      <c r="B324" s="60">
        <v>92116</v>
      </c>
      <c r="C324" s="78" t="s">
        <v>104</v>
      </c>
      <c r="D324" s="79">
        <v>300000</v>
      </c>
      <c r="E324" s="82"/>
      <c r="F324" s="82"/>
      <c r="G324" s="2"/>
      <c r="H324" s="80"/>
      <c r="I324" s="3"/>
      <c r="J324" s="80"/>
      <c r="K324" s="2"/>
      <c r="L324" s="81"/>
    </row>
    <row r="325" spans="1:12" s="78" customFormat="1" ht="18.75" hidden="1">
      <c r="A325" s="61"/>
      <c r="B325" s="60">
        <v>92120</v>
      </c>
      <c r="C325" s="78" t="s">
        <v>105</v>
      </c>
      <c r="D325" s="79"/>
      <c r="E325" s="82">
        <f>E326</f>
        <v>0</v>
      </c>
      <c r="F325" s="82">
        <f>F326+F327</f>
        <v>0</v>
      </c>
      <c r="G325" s="2"/>
      <c r="H325" s="80"/>
      <c r="I325" s="3"/>
      <c r="J325" s="80">
        <f>15471107-14978343</f>
        <v>492764</v>
      </c>
      <c r="K325" s="2"/>
      <c r="L325" s="81"/>
    </row>
    <row r="326" spans="1:12" s="78" customFormat="1" ht="36" customHeight="1" hidden="1">
      <c r="A326" s="61"/>
      <c r="B326" s="60"/>
      <c r="C326" s="62" t="s">
        <v>29</v>
      </c>
      <c r="D326" s="79"/>
      <c r="E326" s="82"/>
      <c r="F326" s="82"/>
      <c r="G326" s="2"/>
      <c r="H326" s="80"/>
      <c r="I326" s="3"/>
      <c r="J326" s="80"/>
      <c r="K326" s="2"/>
      <c r="L326" s="81"/>
    </row>
    <row r="327" spans="1:12" s="78" customFormat="1" ht="39" customHeight="1" hidden="1">
      <c r="A327" s="61"/>
      <c r="B327" s="60"/>
      <c r="C327" s="144" t="s">
        <v>61</v>
      </c>
      <c r="D327" s="79"/>
      <c r="E327" s="82"/>
      <c r="F327" s="82"/>
      <c r="G327" s="2"/>
      <c r="H327" s="80"/>
      <c r="I327" s="3"/>
      <c r="J327" s="80"/>
      <c r="K327" s="2"/>
      <c r="L327" s="81"/>
    </row>
    <row r="328" spans="1:12" s="78" customFormat="1" ht="18.75" hidden="1">
      <c r="A328" s="61"/>
      <c r="B328" s="60">
        <v>92195</v>
      </c>
      <c r="C328" s="78" t="s">
        <v>39</v>
      </c>
      <c r="D328" s="79">
        <v>47000</v>
      </c>
      <c r="E328" s="82">
        <f>E329</f>
        <v>0</v>
      </c>
      <c r="F328" s="82">
        <f>F329</f>
        <v>0</v>
      </c>
      <c r="G328" s="2"/>
      <c r="H328" s="80"/>
      <c r="I328" s="3"/>
      <c r="J328" s="80"/>
      <c r="K328" s="2"/>
      <c r="L328" s="81"/>
    </row>
    <row r="329" spans="1:12" s="78" customFormat="1" ht="35.25" customHeight="1" hidden="1">
      <c r="A329" s="61"/>
      <c r="B329" s="60"/>
      <c r="C329" s="62" t="s">
        <v>29</v>
      </c>
      <c r="D329" s="79"/>
      <c r="E329" s="82"/>
      <c r="F329" s="82"/>
      <c r="G329" s="2"/>
      <c r="H329" s="80"/>
      <c r="I329" s="3"/>
      <c r="J329" s="80"/>
      <c r="K329" s="2"/>
      <c r="L329" s="81"/>
    </row>
    <row r="330" spans="1:12" s="92" customFormat="1" ht="18.75" hidden="1">
      <c r="A330" s="27">
        <v>926</v>
      </c>
      <c r="B330" s="74"/>
      <c r="C330" s="92" t="s">
        <v>106</v>
      </c>
      <c r="D330" s="87">
        <f>+D331+D334</f>
        <v>292980</v>
      </c>
      <c r="E330" s="108">
        <f>E331+E334</f>
        <v>0</v>
      </c>
      <c r="F330" s="108">
        <f>F331+F334</f>
        <v>0</v>
      </c>
      <c r="G330" s="90"/>
      <c r="H330" s="88"/>
      <c r="I330" s="89"/>
      <c r="J330" s="88"/>
      <c r="K330" s="90"/>
      <c r="L330" s="91"/>
    </row>
    <row r="331" spans="1:12" s="78" customFormat="1" ht="18.75" hidden="1">
      <c r="A331" s="134"/>
      <c r="B331" s="60">
        <v>92601</v>
      </c>
      <c r="C331" s="78" t="s">
        <v>107</v>
      </c>
      <c r="D331" s="79">
        <v>105000</v>
      </c>
      <c r="E331" s="82">
        <f>E332</f>
        <v>0</v>
      </c>
      <c r="F331" s="82">
        <f>F332+F333</f>
        <v>0</v>
      </c>
      <c r="G331" s="2"/>
      <c r="H331" s="80"/>
      <c r="I331" s="3"/>
      <c r="J331" s="80"/>
      <c r="K331" s="2"/>
      <c r="L331" s="81"/>
    </row>
    <row r="332" spans="1:12" s="78" customFormat="1" ht="39" customHeight="1" hidden="1">
      <c r="A332" s="168"/>
      <c r="B332" s="60"/>
      <c r="C332" s="62" t="s">
        <v>20</v>
      </c>
      <c r="D332" s="79"/>
      <c r="E332" s="82"/>
      <c r="F332" s="82"/>
      <c r="G332" s="2"/>
      <c r="H332" s="80"/>
      <c r="I332" s="3"/>
      <c r="J332" s="80"/>
      <c r="K332" s="2"/>
      <c r="L332" s="81"/>
    </row>
    <row r="333" spans="1:12" s="78" customFormat="1" ht="39" customHeight="1" hidden="1">
      <c r="A333" s="168"/>
      <c r="B333" s="60"/>
      <c r="C333" s="144" t="s">
        <v>61</v>
      </c>
      <c r="D333" s="79"/>
      <c r="E333" s="82"/>
      <c r="F333" s="82"/>
      <c r="G333" s="2"/>
      <c r="H333" s="80"/>
      <c r="I333" s="3"/>
      <c r="J333" s="80"/>
      <c r="K333" s="2"/>
      <c r="L333" s="81"/>
    </row>
    <row r="334" spans="1:12" s="78" customFormat="1" ht="18.75" hidden="1">
      <c r="A334" s="168"/>
      <c r="B334" s="60">
        <v>92605</v>
      </c>
      <c r="C334" s="78" t="s">
        <v>108</v>
      </c>
      <c r="D334" s="79">
        <v>187980</v>
      </c>
      <c r="E334" s="82">
        <f>E336+E337</f>
        <v>0</v>
      </c>
      <c r="F334" s="82">
        <f>F336+F337</f>
        <v>0</v>
      </c>
      <c r="G334" s="2"/>
      <c r="H334" s="80"/>
      <c r="I334" s="3"/>
      <c r="J334" s="80"/>
      <c r="K334" s="2"/>
      <c r="L334" s="81"/>
    </row>
    <row r="335" spans="1:12" s="78" customFormat="1" ht="18.75" hidden="1">
      <c r="A335" s="168"/>
      <c r="B335" s="60"/>
      <c r="C335" s="62" t="s">
        <v>26</v>
      </c>
      <c r="D335" s="79"/>
      <c r="E335" s="82"/>
      <c r="F335" s="82"/>
      <c r="G335" s="2"/>
      <c r="H335" s="80"/>
      <c r="I335" s="3"/>
      <c r="J335" s="80"/>
      <c r="K335" s="2"/>
      <c r="L335" s="81"/>
    </row>
    <row r="336" spans="1:12" s="78" customFormat="1" ht="39" customHeight="1" hidden="1">
      <c r="A336" s="168"/>
      <c r="B336" s="60"/>
      <c r="C336" s="144" t="s">
        <v>61</v>
      </c>
      <c r="D336" s="79"/>
      <c r="E336" s="82"/>
      <c r="F336" s="82"/>
      <c r="G336" s="2"/>
      <c r="H336" s="80"/>
      <c r="I336" s="3"/>
      <c r="J336" s="80"/>
      <c r="K336" s="2"/>
      <c r="L336" s="81"/>
    </row>
    <row r="337" spans="1:12" s="78" customFormat="1" ht="36" customHeight="1" hidden="1">
      <c r="A337" s="99"/>
      <c r="B337" s="60"/>
      <c r="C337" s="62" t="s">
        <v>20</v>
      </c>
      <c r="D337" s="79"/>
      <c r="E337" s="82"/>
      <c r="F337" s="82"/>
      <c r="G337" s="2"/>
      <c r="H337" s="80"/>
      <c r="I337" s="3"/>
      <c r="J337" s="80"/>
      <c r="K337" s="2"/>
      <c r="L337" s="81"/>
    </row>
    <row r="338" spans="1:12" s="92" customFormat="1" ht="19.5">
      <c r="A338" s="126"/>
      <c r="B338" s="127"/>
      <c r="C338" s="128" t="s">
        <v>11</v>
      </c>
      <c r="D338" s="129">
        <f>+D330+D319+D302+D283+D239+D231+D184+D174+D171+D154+D144+D117+D111+D91+D88+D51</f>
        <v>31982075.270000003</v>
      </c>
      <c r="E338" s="130">
        <f>E330+E302+E283+E239+E184+E181+E154+E104+E51+E117+E319+E293+E91+E139</f>
        <v>306100</v>
      </c>
      <c r="F338" s="130">
        <f>F330+F302+F283+F239+F184+F181+F154+F104+F51+F139+F117+F91+F319+F293</f>
        <v>312038.33</v>
      </c>
      <c r="G338" s="131">
        <f>F338-E338</f>
        <v>5938.330000000016</v>
      </c>
      <c r="H338" s="131"/>
      <c r="I338" s="132"/>
      <c r="J338" s="133">
        <f>F338-E338</f>
        <v>5938.330000000016</v>
      </c>
      <c r="K338" s="90"/>
      <c r="L338" s="91"/>
    </row>
    <row r="339" spans="1:12" s="78" customFormat="1" ht="18.75" hidden="1">
      <c r="A339" s="61"/>
      <c r="B339" s="60"/>
      <c r="D339" s="79"/>
      <c r="E339" s="82"/>
      <c r="G339" s="2"/>
      <c r="H339" s="2"/>
      <c r="I339" s="3"/>
      <c r="J339" s="80"/>
      <c r="K339" s="2"/>
      <c r="L339" s="81"/>
    </row>
    <row r="340" spans="1:12" s="78" customFormat="1" ht="18.75" hidden="1">
      <c r="A340" s="61"/>
      <c r="B340" s="60"/>
      <c r="D340" s="79"/>
      <c r="E340" s="80"/>
      <c r="F340" s="2"/>
      <c r="G340" s="2"/>
      <c r="H340" s="2"/>
      <c r="I340" s="3"/>
      <c r="J340" s="80"/>
      <c r="K340" s="2"/>
      <c r="L340" s="81"/>
    </row>
    <row r="341" spans="1:12" s="78" customFormat="1" ht="18.75" hidden="1">
      <c r="A341" s="61"/>
      <c r="B341" s="60"/>
      <c r="D341" s="79"/>
      <c r="E341" s="2"/>
      <c r="F341" s="2"/>
      <c r="G341" s="2"/>
      <c r="H341" s="2"/>
      <c r="I341" s="3"/>
      <c r="J341" s="80"/>
      <c r="K341" s="2"/>
      <c r="L341" s="81"/>
    </row>
    <row r="342" spans="1:12" s="78" customFormat="1" ht="18.75" hidden="1">
      <c r="A342" s="61"/>
      <c r="B342" s="60"/>
      <c r="D342" s="79"/>
      <c r="E342" s="80"/>
      <c r="F342" s="80"/>
      <c r="G342" s="80"/>
      <c r="H342" s="80"/>
      <c r="I342" s="115"/>
      <c r="J342" s="80"/>
      <c r="K342" s="2"/>
      <c r="L342" s="81"/>
    </row>
    <row r="343" spans="1:12" s="78" customFormat="1" ht="18.75" hidden="1">
      <c r="A343" s="61"/>
      <c r="B343" s="60"/>
      <c r="D343" s="79"/>
      <c r="E343" s="2"/>
      <c r="F343" s="2"/>
      <c r="G343" s="2"/>
      <c r="H343" s="2"/>
      <c r="I343" s="3"/>
      <c r="J343" s="80"/>
      <c r="K343" s="2"/>
      <c r="L343" s="81"/>
    </row>
    <row r="344" spans="1:12" s="83" customFormat="1" ht="18.75" hidden="1">
      <c r="A344" s="134"/>
      <c r="B344" s="86"/>
      <c r="D344" s="85"/>
      <c r="E344" s="2"/>
      <c r="F344" s="2"/>
      <c r="G344" s="2"/>
      <c r="H344" s="2"/>
      <c r="I344" s="3"/>
      <c r="J344" s="80"/>
      <c r="K344" s="2"/>
      <c r="L344" s="86"/>
    </row>
    <row r="345" spans="1:10" s="2" customFormat="1" ht="18.75" hidden="1">
      <c r="A345" s="59"/>
      <c r="E345" s="80"/>
      <c r="I345" s="3"/>
      <c r="J345" s="80">
        <f>J44-J338</f>
        <v>-1.6370904631912708E-11</v>
      </c>
    </row>
    <row r="346" spans="1:10" s="2" customFormat="1" ht="18.75" customHeight="1" hidden="1">
      <c r="A346" s="213" t="s">
        <v>109</v>
      </c>
      <c r="B346" s="213"/>
      <c r="C346" s="213"/>
      <c r="E346" s="80"/>
      <c r="I346" s="3"/>
      <c r="J346" s="80"/>
    </row>
    <row r="347" spans="9:10" s="2" customFormat="1" ht="18.75" hidden="1">
      <c r="I347" s="3"/>
      <c r="J347" s="80"/>
    </row>
    <row r="348" spans="1:10" s="90" customFormat="1" ht="18.75" hidden="1">
      <c r="A348" s="92"/>
      <c r="B348" s="92" t="s">
        <v>110</v>
      </c>
      <c r="C348" s="92"/>
      <c r="D348" s="92"/>
      <c r="E348" s="92" t="s">
        <v>4</v>
      </c>
      <c r="F348" s="92" t="s">
        <v>5</v>
      </c>
      <c r="I348" s="89"/>
      <c r="J348" s="88"/>
    </row>
    <row r="349" spans="1:10" s="2" customFormat="1" ht="18.75" hidden="1">
      <c r="A349" s="78"/>
      <c r="B349" s="78"/>
      <c r="C349" s="78"/>
      <c r="D349" s="78"/>
      <c r="E349" s="78"/>
      <c r="F349" s="78"/>
      <c r="I349" s="3"/>
      <c r="J349" s="80"/>
    </row>
    <row r="350" spans="1:10" s="2" customFormat="1" ht="75" hidden="1">
      <c r="A350" s="78"/>
      <c r="B350" s="134">
        <v>903</v>
      </c>
      <c r="C350" s="124" t="s">
        <v>111</v>
      </c>
      <c r="D350" s="78"/>
      <c r="E350" s="82"/>
      <c r="F350" s="82"/>
      <c r="I350" s="3"/>
      <c r="J350" s="80"/>
    </row>
    <row r="351" spans="1:10" s="2" customFormat="1" ht="37.5" hidden="1">
      <c r="A351" s="209"/>
      <c r="B351" s="53">
        <v>952</v>
      </c>
      <c r="C351" s="135" t="s">
        <v>112</v>
      </c>
      <c r="D351" s="78"/>
      <c r="E351" s="82"/>
      <c r="F351" s="82"/>
      <c r="I351" s="3"/>
      <c r="J351" s="80"/>
    </row>
    <row r="352" spans="1:10" s="2" customFormat="1" ht="19.5" hidden="1">
      <c r="A352" s="209"/>
      <c r="B352" s="136"/>
      <c r="C352" s="137"/>
      <c r="D352" s="78"/>
      <c r="E352" s="82"/>
      <c r="F352" s="82"/>
      <c r="I352" s="3"/>
      <c r="J352" s="80"/>
    </row>
    <row r="353" spans="1:10" s="140" customFormat="1" ht="12.75" customHeight="1" hidden="1">
      <c r="A353" s="209"/>
      <c r="B353" s="136"/>
      <c r="C353" s="137"/>
      <c r="D353" s="138"/>
      <c r="E353" s="139"/>
      <c r="F353" s="139"/>
      <c r="I353" s="141"/>
      <c r="J353" s="142"/>
    </row>
    <row r="354" spans="1:10" s="140" customFormat="1" ht="19.5" hidden="1">
      <c r="A354" s="209"/>
      <c r="B354" s="143"/>
      <c r="C354" s="137"/>
      <c r="D354" s="138"/>
      <c r="E354" s="139"/>
      <c r="F354" s="139"/>
      <c r="I354" s="141"/>
      <c r="J354" s="142"/>
    </row>
    <row r="355" spans="1:10" s="2" customFormat="1" ht="18.75" customHeight="1" hidden="1">
      <c r="A355" s="210" t="s">
        <v>11</v>
      </c>
      <c r="B355" s="211"/>
      <c r="C355" s="212"/>
      <c r="D355" s="78"/>
      <c r="E355" s="82">
        <f>E350+E351</f>
        <v>0</v>
      </c>
      <c r="F355" s="82">
        <f>F350+F351</f>
        <v>0</v>
      </c>
      <c r="H355" s="80">
        <f>E355-F355</f>
        <v>0</v>
      </c>
      <c r="I355" s="3"/>
      <c r="J355" s="80"/>
    </row>
    <row r="356" spans="9:10" s="2" customFormat="1" ht="18.75" hidden="1">
      <c r="I356" s="3"/>
      <c r="J356" s="80"/>
    </row>
    <row r="357" spans="1:10" s="2" customFormat="1" ht="18.75" customHeight="1" hidden="1">
      <c r="A357" s="213" t="s">
        <v>113</v>
      </c>
      <c r="B357" s="213"/>
      <c r="C357" s="213"/>
      <c r="E357" s="80"/>
      <c r="H357" s="80">
        <f>J44-J338</f>
        <v>-1.6370904631912708E-11</v>
      </c>
      <c r="I357" s="3"/>
      <c r="J357" s="80"/>
    </row>
    <row r="358" spans="9:10" s="2" customFormat="1" ht="18.75" hidden="1">
      <c r="I358" s="3"/>
      <c r="J358" s="80"/>
    </row>
    <row r="359" spans="1:10" s="90" customFormat="1" ht="18.75" hidden="1">
      <c r="A359" s="92"/>
      <c r="B359" s="92" t="s">
        <v>110</v>
      </c>
      <c r="C359" s="92"/>
      <c r="D359" s="92"/>
      <c r="E359" s="92" t="s">
        <v>4</v>
      </c>
      <c r="F359" s="92" t="s">
        <v>5</v>
      </c>
      <c r="I359" s="89"/>
      <c r="J359" s="88"/>
    </row>
    <row r="360" spans="1:10" s="2" customFormat="1" ht="18.75" hidden="1">
      <c r="A360" s="78"/>
      <c r="B360" s="78"/>
      <c r="C360" s="78"/>
      <c r="D360" s="78"/>
      <c r="E360" s="78"/>
      <c r="F360" s="78"/>
      <c r="I360" s="3"/>
      <c r="J360" s="80"/>
    </row>
    <row r="361" spans="1:25" s="2" customFormat="1" ht="18.75" hidden="1">
      <c r="A361" s="78"/>
      <c r="B361" s="61">
        <v>992</v>
      </c>
      <c r="C361" s="78" t="s">
        <v>114</v>
      </c>
      <c r="D361" s="78"/>
      <c r="E361" s="82"/>
      <c r="F361" s="82">
        <f>F363</f>
        <v>0</v>
      </c>
      <c r="H361" s="80">
        <f>H357-F363</f>
        <v>-1.6370904631912708E-11</v>
      </c>
      <c r="I361" s="3"/>
      <c r="J361" s="8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s="2" customFormat="1" ht="75" hidden="1">
      <c r="A362" s="78"/>
      <c r="B362" s="61">
        <v>963</v>
      </c>
      <c r="C362" s="124" t="s">
        <v>115</v>
      </c>
      <c r="D362" s="78"/>
      <c r="E362" s="82"/>
      <c r="F362" s="82"/>
      <c r="I362" s="3"/>
      <c r="J362" s="8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10" s="2" customFormat="1" ht="18.75" customHeight="1" hidden="1">
      <c r="A363" s="210" t="s">
        <v>11</v>
      </c>
      <c r="B363" s="211"/>
      <c r="C363" s="212"/>
      <c r="D363" s="78"/>
      <c r="E363" s="82">
        <f>E361+E362</f>
        <v>0</v>
      </c>
      <c r="F363" s="82"/>
      <c r="I363" s="3"/>
      <c r="J363" s="80"/>
    </row>
    <row r="364" spans="9:25" s="2" customFormat="1" ht="18.75">
      <c r="I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8:25" s="2" customFormat="1" ht="18.75">
      <c r="H365" s="115">
        <f>G338-H44</f>
        <v>1.6370904631912708E-11</v>
      </c>
      <c r="I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9:25" s="2" customFormat="1" ht="18.75">
      <c r="I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9:25" s="2" customFormat="1" ht="18.75">
      <c r="I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9:25" s="2" customFormat="1" ht="18.75">
      <c r="I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9:25" s="2" customFormat="1" ht="18.75">
      <c r="I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9:25" s="2" customFormat="1" ht="18.75">
      <c r="I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9:25" s="2" customFormat="1" ht="18.75">
      <c r="I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9:25" s="2" customFormat="1" ht="18.75">
      <c r="I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9:25" s="2" customFormat="1" ht="18.75">
      <c r="I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9:25" s="2" customFormat="1" ht="18.75">
      <c r="I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9:25" s="2" customFormat="1" ht="18.75">
      <c r="I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9:25" s="2" customFormat="1" ht="18.75">
      <c r="I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</sheetData>
  <sheetProtection/>
  <mergeCells count="46">
    <mergeCell ref="B36:C36"/>
    <mergeCell ref="B21:C21"/>
    <mergeCell ref="A4:C4"/>
    <mergeCell ref="B18:C18"/>
    <mergeCell ref="B19:C19"/>
    <mergeCell ref="A363:C363"/>
    <mergeCell ref="B37:C37"/>
    <mergeCell ref="B44:C44"/>
    <mergeCell ref="A46:C46"/>
    <mergeCell ref="A346:C346"/>
    <mergeCell ref="A351:A354"/>
    <mergeCell ref="B40:D40"/>
    <mergeCell ref="B39:C39"/>
    <mergeCell ref="B41:C41"/>
    <mergeCell ref="A355:C355"/>
    <mergeCell ref="A357:C357"/>
    <mergeCell ref="B43:C43"/>
    <mergeCell ref="B38:C38"/>
    <mergeCell ref="B11:C11"/>
    <mergeCell ref="B12:C12"/>
    <mergeCell ref="B10:C10"/>
    <mergeCell ref="B42:C42"/>
    <mergeCell ref="B23:C23"/>
    <mergeCell ref="B24:C24"/>
    <mergeCell ref="B25:C25"/>
    <mergeCell ref="B16:C16"/>
    <mergeCell ref="B35:C35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2017-09-21T10:30:56Z</cp:lastPrinted>
  <dcterms:created xsi:type="dcterms:W3CDTF">2013-04-02T12:58:53Z</dcterms:created>
  <dcterms:modified xsi:type="dcterms:W3CDTF">2017-09-21T10:30:59Z</dcterms:modified>
  <cp:category/>
  <cp:version/>
  <cp:contentType/>
  <cp:contentStatus/>
</cp:coreProperties>
</file>