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'zal_1'!$A$1:$F$283</definedName>
  </definedNames>
  <calcPr fullCalcOnLoad="1"/>
</workbook>
</file>

<file path=xl/sharedStrings.xml><?xml version="1.0" encoding="utf-8"?>
<sst xmlns="http://schemas.openxmlformats.org/spreadsheetml/2006/main" count="301" uniqueCount="140">
  <si>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</si>
  <si>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</si>
  <si>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</si>
  <si>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</si>
  <si>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</si>
  <si>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</si>
  <si>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</si>
  <si>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</si>
  <si>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</si>
  <si>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</si>
  <si>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Dotacje celowe przekazane  z budżetu państwa na realizację  inwestycji i zakupów inwestycyjnych własnych gmin (związków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</si>
  <si>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</si>
  <si>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</si>
  <si>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</si>
  <si>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</si>
  <si>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</si>
  <si>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</si>
  <si>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</si>
  <si>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</si>
  <si>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</si>
  <si>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</si>
  <si>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</si>
  <si>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</si>
  <si>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</si>
  <si>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</si>
  <si>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</si>
  <si>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</si>
  <si>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</si>
  <si>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</si>
  <si>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</si>
  <si>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</si>
  <si>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</si>
  <si>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</si>
  <si>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</si>
  <si>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</si>
  <si>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</si>
  <si>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</si>
  <si>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</si>
  <si>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</si>
  <si>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</si>
  <si>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</si>
  <si>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</si>
  <si>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</si>
  <si>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</si>
  <si>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</si>
  <si>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</si>
  <si>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</si>
  <si>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</si>
  <si>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</si>
  <si>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</si>
  <si>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</si>
  <si>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</si>
  <si>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</si>
  <si>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</si>
  <si>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</si>
  <si>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</si>
  <si>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</si>
  <si>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</si>
  <si>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</si>
  <si>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</si>
  <si>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</si>
  <si>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</si>
  <si>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</si>
  <si>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</si>
  <si>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</si>
  <si>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</si>
  <si>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</si>
  <si>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</si>
  <si>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</si>
  <si>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</si>
  <si>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</si>
  <si>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</si>
  <si>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</si>
  <si>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</si>
  <si>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</si>
  <si>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</si>
  <si>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</si>
  <si>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</si>
  <si>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</si>
  <si>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</si>
  <si>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</si>
  <si>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</si>
  <si>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</si>
  <si>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</si>
  <si>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</si>
  <si>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</si>
  <si>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</si>
  <si>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</si>
  <si>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</si>
  <si>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</si>
  <si>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</si>
  <si>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</si>
  <si>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</si>
  <si>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</si>
  <si>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</si>
  <si>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</si>
  <si>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</si>
  <si>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</si>
  <si>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</si>
  <si>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</si>
  <si>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</si>
  <si>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</si>
  <si>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</si>
  <si>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</si>
  <si>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</si>
  <si>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</si>
  <si>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</si>
  <si>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</si>
  <si>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</si>
  <si>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</si>
  <si>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</si>
  <si>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</si>
  <si>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</si>
  <si>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</si>
  <si>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</si>
  <si>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</si>
  <si>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</si>
  <si>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</si>
  <si>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</si>
  <si>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</si>
  <si>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</si>
  <si>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</si>
  <si>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</si>
  <si>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</si>
  <si>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</si>
  <si>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Gospodarka odpadami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</si>
  <si>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</si>
  <si>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</si>
  <si>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</si>
  <si>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</si>
  <si>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</si>
  <si>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Oświetlenie ulic, palców i dróg</t>
  </si>
  <si>
    <t>Promocja jednostek samorządu terytorialnego</t>
  </si>
  <si>
    <t>Dotacje celowe otrzymane z budżetu państwa na realizację inwestycji i zakupów inwestycyjnych własnych gmin (związków gmin)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</si>
  <si>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</si>
  <si>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</si>
  <si>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</si>
  <si>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</si>
  <si>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</si>
  <si>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Załącznik nr 1 do Zarządzenia Wójta Gminy Kłomnice nr 100/2014 z dnia 05.08.2014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</si>
</sst>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8"/>
  <sheetViews>
    <sheetView tabSelected="1" zoomScalePageLayoutView="0" workbookViewId="0" topLeftCell="A101">
      <selection activeCell="J315" sqref="J315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81" t="s">
        <v>139</v>
      </c>
      <c r="F1" s="181"/>
      <c r="I1" s="174"/>
      <c r="J1" s="174"/>
    </row>
    <row r="2" spans="1:10" ht="18.75">
      <c r="A2" s="5"/>
      <c r="B2" s="5"/>
      <c r="C2" s="5" t="s">
        <v>134</v>
      </c>
      <c r="D2" s="5"/>
      <c r="E2" s="181"/>
      <c r="F2" s="181"/>
      <c r="G2" s="5"/>
      <c r="H2" s="5"/>
      <c r="I2" s="6"/>
      <c r="J2" s="5"/>
    </row>
    <row r="3" spans="1:10" ht="18.75">
      <c r="A3" s="7"/>
      <c r="B3" s="7"/>
      <c r="C3" s="7"/>
      <c r="D3" s="7"/>
      <c r="E3" s="181"/>
      <c r="F3" s="181"/>
      <c r="G3" s="7"/>
      <c r="H3" s="7"/>
      <c r="I3" s="8"/>
      <c r="J3" s="7"/>
    </row>
    <row r="4" spans="1:11" s="10" customFormat="1" ht="18.75">
      <c r="A4" s="180" t="s">
        <v>0</v>
      </c>
      <c r="B4" s="180"/>
      <c r="C4" s="180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172" t="s">
        <v>1</v>
      </c>
      <c r="B6" s="172"/>
      <c r="C6" s="172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86" t="s">
        <v>3</v>
      </c>
      <c r="C9" s="187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86"/>
      <c r="C10" s="187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75" t="s">
        <v>18</v>
      </c>
      <c r="C11" s="176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8" t="s">
        <v>123</v>
      </c>
      <c r="C12" s="177"/>
      <c r="D12" s="169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8" t="s">
        <v>7</v>
      </c>
      <c r="C13" s="169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600</v>
      </c>
      <c r="B14" s="178" t="s">
        <v>51</v>
      </c>
      <c r="C14" s="179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57" customHeight="1" hidden="1">
      <c r="A15" s="14"/>
      <c r="B15" s="168" t="s">
        <v>133</v>
      </c>
      <c r="C15" s="169"/>
      <c r="D15" s="16"/>
      <c r="E15" s="25"/>
      <c r="F15" s="25"/>
      <c r="G15" s="5"/>
      <c r="H15" s="5"/>
      <c r="I15" s="6"/>
      <c r="J15" s="7"/>
      <c r="K15" s="7"/>
    </row>
    <row r="16" spans="1:11" s="10" customFormat="1" ht="12.75" customHeight="1" hidden="1">
      <c r="A16" s="14"/>
      <c r="B16" s="168" t="s">
        <v>10</v>
      </c>
      <c r="C16" s="169"/>
      <c r="D16" s="16"/>
      <c r="E16" s="25"/>
      <c r="F16" s="25"/>
      <c r="G16" s="5"/>
      <c r="H16" s="5"/>
      <c r="I16" s="6"/>
      <c r="J16" s="7"/>
      <c r="K16" s="7"/>
    </row>
    <row r="17" spans="1:11" s="23" customFormat="1" ht="34.5" customHeight="1" hidden="1">
      <c r="A17" s="27">
        <v>751</v>
      </c>
      <c r="B17" s="175" t="s">
        <v>129</v>
      </c>
      <c r="C17" s="176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68" t="s">
        <v>9</v>
      </c>
      <c r="C18" s="169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68" t="s">
        <v>137</v>
      </c>
      <c r="C19" s="169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5"/>
      <c r="B20" s="182" t="s">
        <v>127</v>
      </c>
      <c r="C20" s="183"/>
      <c r="D20" s="153"/>
      <c r="E20" s="154"/>
      <c r="F20" s="154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68" t="s">
        <v>123</v>
      </c>
      <c r="C21" s="169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5">
        <v>801</v>
      </c>
      <c r="B22" s="184" t="s">
        <v>8</v>
      </c>
      <c r="C22" s="185"/>
      <c r="D22" s="153"/>
      <c r="E22" s="154"/>
      <c r="F22" s="154">
        <f>F23</f>
        <v>0</v>
      </c>
      <c r="G22" s="5"/>
      <c r="H22" s="5"/>
      <c r="I22" s="6"/>
      <c r="J22" s="7"/>
      <c r="K22" s="7"/>
    </row>
    <row r="23" spans="1:11" s="10" customFormat="1" ht="37.5" customHeight="1" hidden="1">
      <c r="A23" s="14"/>
      <c r="B23" s="168" t="s">
        <v>122</v>
      </c>
      <c r="C23" s="169"/>
      <c r="D23" s="16"/>
      <c r="E23" s="25"/>
      <c r="F23" s="25"/>
      <c r="G23" s="5"/>
      <c r="H23" s="5"/>
      <c r="I23" s="6"/>
      <c r="J23" s="7"/>
      <c r="K23" s="7"/>
    </row>
    <row r="24" spans="1:11" s="10" customFormat="1" ht="16.5" customHeight="1" hidden="1">
      <c r="A24" s="155">
        <v>851</v>
      </c>
      <c r="B24" s="182" t="s">
        <v>92</v>
      </c>
      <c r="C24" s="183"/>
      <c r="D24" s="153"/>
      <c r="E24" s="154"/>
      <c r="F24" s="154">
        <f>F25</f>
        <v>0</v>
      </c>
      <c r="G24" s="5"/>
      <c r="H24" s="5"/>
      <c r="I24" s="6"/>
      <c r="J24" s="7"/>
      <c r="K24" s="7"/>
    </row>
    <row r="25" spans="1:11" s="10" customFormat="1" ht="77.25" customHeight="1" hidden="1">
      <c r="A25" s="14"/>
      <c r="B25" s="168" t="s">
        <v>123</v>
      </c>
      <c r="C25" s="169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>
      <c r="A26" s="27">
        <v>852</v>
      </c>
      <c r="B26" s="178" t="s">
        <v>11</v>
      </c>
      <c r="C26" s="179"/>
      <c r="D26" s="19"/>
      <c r="E26" s="20">
        <f>E28+E27</f>
        <v>0</v>
      </c>
      <c r="F26" s="20">
        <f>F28+F27</f>
        <v>382.22</v>
      </c>
      <c r="G26" s="21"/>
      <c r="H26" s="21"/>
      <c r="I26" s="22"/>
      <c r="J26" s="21"/>
      <c r="K26" s="21"/>
    </row>
    <row r="27" spans="1:11" s="23" customFormat="1" ht="56.25" customHeight="1" hidden="1">
      <c r="A27" s="146"/>
      <c r="B27" s="168" t="s">
        <v>122</v>
      </c>
      <c r="C27" s="169"/>
      <c r="D27" s="147"/>
      <c r="E27" s="148"/>
      <c r="F27" s="148"/>
      <c r="G27" s="21"/>
      <c r="H27" s="21"/>
      <c r="I27" s="22"/>
      <c r="J27" s="21"/>
      <c r="K27" s="21"/>
    </row>
    <row r="28" spans="1:11" s="10" customFormat="1" ht="77.25" customHeight="1">
      <c r="A28" s="14"/>
      <c r="B28" s="168" t="s">
        <v>137</v>
      </c>
      <c r="C28" s="169"/>
      <c r="D28" s="16"/>
      <c r="E28" s="25"/>
      <c r="F28" s="25">
        <v>382.22</v>
      </c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75" t="s">
        <v>12</v>
      </c>
      <c r="C29" s="176"/>
      <c r="D29" s="19"/>
      <c r="E29" s="20">
        <f>E30</f>
        <v>0</v>
      </c>
      <c r="F29" s="20">
        <f>F30</f>
        <v>0</v>
      </c>
      <c r="G29" s="21"/>
      <c r="H29" s="21"/>
      <c r="I29" s="22"/>
      <c r="J29" s="21"/>
      <c r="K29" s="21"/>
    </row>
    <row r="30" spans="1:11" s="10" customFormat="1" ht="42.75" customHeight="1" hidden="1">
      <c r="A30" s="14"/>
      <c r="B30" s="168" t="s">
        <v>122</v>
      </c>
      <c r="C30" s="169"/>
      <c r="D30" s="16"/>
      <c r="E30" s="25"/>
      <c r="F30" s="25"/>
      <c r="G30" s="5"/>
      <c r="H30" s="5"/>
      <c r="I30" s="6">
        <v>201</v>
      </c>
      <c r="J30" s="7"/>
      <c r="K30" s="7"/>
    </row>
    <row r="31" spans="1:11" s="35" customFormat="1" ht="21" customHeight="1">
      <c r="A31" s="28"/>
      <c r="B31" s="170" t="s">
        <v>13</v>
      </c>
      <c r="C31" s="171"/>
      <c r="D31" s="29"/>
      <c r="E31" s="30">
        <f>E26+E17</f>
        <v>0</v>
      </c>
      <c r="F31" s="30">
        <f>F26+F24+F22+F20+F17+F11+F29+F14</f>
        <v>382.22</v>
      </c>
      <c r="G31" s="31"/>
      <c r="H31" s="32">
        <f>F31-E31</f>
        <v>382.22</v>
      </c>
      <c r="I31" s="33"/>
      <c r="J31" s="34">
        <f>F31-E31</f>
        <v>382.22</v>
      </c>
      <c r="K31" s="31"/>
    </row>
    <row r="32" spans="1:11" s="10" customFormat="1" ht="13.5" customHeight="1">
      <c r="A32" s="11"/>
      <c r="B32" s="11"/>
      <c r="C32" s="11"/>
      <c r="D32" s="9"/>
      <c r="E32" s="5"/>
      <c r="F32" s="5"/>
      <c r="G32" s="5"/>
      <c r="H32" s="5"/>
      <c r="I32" s="6"/>
      <c r="J32" s="7"/>
      <c r="K32" s="7"/>
    </row>
    <row r="33" spans="1:11" s="10" customFormat="1" ht="16.5" customHeight="1">
      <c r="A33" s="172" t="s">
        <v>14</v>
      </c>
      <c r="B33" s="172"/>
      <c r="C33" s="172"/>
      <c r="D33" s="9"/>
      <c r="E33" s="5"/>
      <c r="F33" s="5"/>
      <c r="G33" s="5"/>
      <c r="H33" s="5"/>
      <c r="I33" s="6"/>
      <c r="J33" s="5"/>
      <c r="K33" s="7"/>
    </row>
    <row r="34" spans="1:11" s="10" customFormat="1" ht="18.75" hidden="1">
      <c r="A34" s="9"/>
      <c r="B34" s="9"/>
      <c r="C34" s="9"/>
      <c r="D34" s="9"/>
      <c r="E34" s="5"/>
      <c r="F34" s="5"/>
      <c r="G34" s="5"/>
      <c r="H34" s="5"/>
      <c r="I34" s="6"/>
      <c r="J34" s="5"/>
      <c r="K34" s="7"/>
    </row>
    <row r="35" spans="1:11" s="10" customFormat="1" ht="7.5" customHeight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0" ht="24.75" customHeight="1">
      <c r="A36" s="16" t="s">
        <v>2</v>
      </c>
      <c r="B36" s="36" t="s">
        <v>15</v>
      </c>
      <c r="C36" s="15" t="s">
        <v>16</v>
      </c>
      <c r="D36" s="4" t="s">
        <v>17</v>
      </c>
      <c r="E36" s="37" t="s">
        <v>4</v>
      </c>
      <c r="F36" s="37" t="s">
        <v>5</v>
      </c>
      <c r="G36" s="7"/>
      <c r="H36" s="7"/>
      <c r="I36" s="8"/>
      <c r="J36" s="12"/>
    </row>
    <row r="37" spans="1:12" s="38" customFormat="1" ht="10.5" customHeight="1">
      <c r="A37" s="38">
        <v>1</v>
      </c>
      <c r="B37" s="39">
        <v>2</v>
      </c>
      <c r="C37" s="40">
        <v>3</v>
      </c>
      <c r="D37" s="41">
        <v>4</v>
      </c>
      <c r="E37" s="38">
        <v>4</v>
      </c>
      <c r="F37" s="38">
        <v>5</v>
      </c>
      <c r="G37" s="42"/>
      <c r="H37" s="42"/>
      <c r="I37" s="43"/>
      <c r="J37" s="42"/>
      <c r="K37" s="42"/>
      <c r="L37" s="44"/>
    </row>
    <row r="38" spans="1:25" s="27" customFormat="1" ht="19.5" customHeight="1" hidden="1">
      <c r="A38" s="17" t="s">
        <v>6</v>
      </c>
      <c r="B38" s="45"/>
      <c r="C38" s="26" t="s">
        <v>18</v>
      </c>
      <c r="D38" s="46">
        <f>+D39+D48+D57+D59+D68</f>
        <v>1512819.1</v>
      </c>
      <c r="E38" s="47">
        <f>E48+E68</f>
        <v>0</v>
      </c>
      <c r="F38" s="47">
        <f>F68+F39+F48</f>
        <v>0</v>
      </c>
      <c r="G38" s="48"/>
      <c r="H38" s="48"/>
      <c r="I38" s="49"/>
      <c r="J38" s="48"/>
      <c r="K38" s="48">
        <f aca="true" t="shared" si="0" ref="K38:Y38">K39+K48+K57+K59</f>
        <v>0</v>
      </c>
      <c r="L38" s="50">
        <f t="shared" si="0"/>
        <v>0</v>
      </c>
      <c r="M38" s="47">
        <f t="shared" si="0"/>
        <v>0</v>
      </c>
      <c r="N38" s="47">
        <f t="shared" si="0"/>
        <v>0</v>
      </c>
      <c r="O38" s="47">
        <f t="shared" si="0"/>
        <v>0</v>
      </c>
      <c r="P38" s="47">
        <f t="shared" si="0"/>
        <v>0</v>
      </c>
      <c r="Q38" s="47">
        <f t="shared" si="0"/>
        <v>0</v>
      </c>
      <c r="R38" s="47">
        <f t="shared" si="0"/>
        <v>0</v>
      </c>
      <c r="S38" s="47">
        <f t="shared" si="0"/>
        <v>0</v>
      </c>
      <c r="T38" s="47">
        <f t="shared" si="0"/>
        <v>0</v>
      </c>
      <c r="U38" s="47">
        <f t="shared" si="0"/>
        <v>0</v>
      </c>
      <c r="V38" s="47">
        <f t="shared" si="0"/>
        <v>0</v>
      </c>
      <c r="W38" s="47">
        <f t="shared" si="0"/>
        <v>0</v>
      </c>
      <c r="X38" s="47">
        <f t="shared" si="0"/>
        <v>0</v>
      </c>
      <c r="Y38" s="47">
        <f t="shared" si="0"/>
        <v>0</v>
      </c>
    </row>
    <row r="39" spans="1:12" s="61" customFormat="1" ht="26.25" customHeight="1" hidden="1">
      <c r="A39" s="51"/>
      <c r="B39" s="52" t="s">
        <v>19</v>
      </c>
      <c r="C39" s="53" t="s">
        <v>20</v>
      </c>
      <c r="D39" s="54">
        <v>80000</v>
      </c>
      <c r="E39" s="55"/>
      <c r="F39" s="55">
        <f>F47</f>
        <v>0</v>
      </c>
      <c r="G39" s="56"/>
      <c r="H39" s="57"/>
      <c r="I39" s="58"/>
      <c r="J39" s="57"/>
      <c r="K39" s="59"/>
      <c r="L39" s="60"/>
    </row>
    <row r="40" spans="1:12" s="61" customFormat="1" ht="36" customHeight="1" hidden="1">
      <c r="A40" s="51"/>
      <c r="B40" s="52"/>
      <c r="C40" s="62" t="s">
        <v>21</v>
      </c>
      <c r="D40" s="54"/>
      <c r="E40" s="55"/>
      <c r="F40" s="55"/>
      <c r="G40" s="56"/>
      <c r="H40" s="57"/>
      <c r="I40" s="58"/>
      <c r="J40" s="57"/>
      <c r="K40" s="59"/>
      <c r="L40" s="60"/>
    </row>
    <row r="41" spans="1:12" s="61" customFormat="1" ht="36" customHeight="1" hidden="1">
      <c r="A41" s="51"/>
      <c r="B41" s="52"/>
      <c r="C41" s="62" t="s">
        <v>22</v>
      </c>
      <c r="D41" s="54"/>
      <c r="E41" s="55"/>
      <c r="F41" s="55"/>
      <c r="G41" s="56"/>
      <c r="H41" s="57"/>
      <c r="I41" s="58"/>
      <c r="J41" s="57"/>
      <c r="K41" s="59"/>
      <c r="L41" s="60"/>
    </row>
    <row r="42" spans="1:12" s="61" customFormat="1" ht="36" customHeight="1" hidden="1">
      <c r="A42" s="51"/>
      <c r="B42" s="52"/>
      <c r="C42" s="62" t="s">
        <v>23</v>
      </c>
      <c r="D42" s="54"/>
      <c r="E42" s="55"/>
      <c r="F42" s="55"/>
      <c r="G42" s="56"/>
      <c r="H42" s="57"/>
      <c r="I42" s="58"/>
      <c r="J42" s="57"/>
      <c r="K42" s="59"/>
      <c r="L42" s="60"/>
    </row>
    <row r="43" spans="1:12" s="61" customFormat="1" ht="36" customHeight="1" hidden="1">
      <c r="A43" s="51"/>
      <c r="B43" s="52"/>
      <c r="C43" s="62" t="s">
        <v>24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36" customHeight="1" hidden="1">
      <c r="A44" s="51"/>
      <c r="B44" s="52"/>
      <c r="C44" s="62" t="s">
        <v>25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36" customHeight="1" hidden="1">
      <c r="A45" s="51"/>
      <c r="B45" s="52"/>
      <c r="C45" s="62" t="s">
        <v>26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27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21.75" customHeight="1" hidden="1">
      <c r="A47" s="51"/>
      <c r="B47" s="52"/>
      <c r="C47" s="62" t="s">
        <v>28</v>
      </c>
      <c r="D47" s="54"/>
      <c r="E47" s="62"/>
      <c r="F47" s="55"/>
      <c r="G47" s="56"/>
      <c r="H47" s="57"/>
      <c r="I47" s="58"/>
      <c r="J47" s="57"/>
      <c r="K47" s="59"/>
      <c r="L47" s="60"/>
    </row>
    <row r="48" spans="1:12" s="61" customFormat="1" ht="18" customHeight="1" hidden="1">
      <c r="A48" s="51"/>
      <c r="B48" s="52" t="s">
        <v>29</v>
      </c>
      <c r="C48" s="63" t="s">
        <v>30</v>
      </c>
      <c r="D48" s="54">
        <v>1124100</v>
      </c>
      <c r="E48" s="55">
        <f>E49+E50+E51+E52+E53+E54+E55+E56</f>
        <v>0</v>
      </c>
      <c r="F48" s="55">
        <f>F49+F50+F51+F52+F53+F54+F55+F56</f>
        <v>0</v>
      </c>
      <c r="G48" s="56"/>
      <c r="H48" s="57"/>
      <c r="I48" s="58"/>
      <c r="J48" s="56"/>
      <c r="K48" s="59"/>
      <c r="L48" s="60"/>
    </row>
    <row r="49" spans="1:12" s="61" customFormat="1" ht="36" customHeight="1" hidden="1">
      <c r="A49" s="51"/>
      <c r="B49" s="52"/>
      <c r="C49" s="62" t="s">
        <v>21</v>
      </c>
      <c r="D49" s="54"/>
      <c r="E49" s="55"/>
      <c r="F49" s="55"/>
      <c r="G49" s="56"/>
      <c r="H49" s="57"/>
      <c r="I49" s="58"/>
      <c r="J49" s="57"/>
      <c r="K49" s="59"/>
      <c r="L49" s="60"/>
    </row>
    <row r="50" spans="1:12" s="61" customFormat="1" ht="36" customHeight="1" hidden="1">
      <c r="A50" s="51"/>
      <c r="B50" s="52"/>
      <c r="C50" s="62" t="s">
        <v>31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36" customHeight="1" hidden="1">
      <c r="A51" s="51"/>
      <c r="B51" s="52"/>
      <c r="C51" s="62" t="s">
        <v>23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6" customHeight="1" hidden="1">
      <c r="A52" s="51"/>
      <c r="B52" s="52"/>
      <c r="C52" s="62" t="s">
        <v>32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36" customHeight="1" hidden="1">
      <c r="A53" s="51"/>
      <c r="B53" s="52"/>
      <c r="C53" s="62" t="s">
        <v>33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.75" customHeight="1" hidden="1">
      <c r="A54" s="51"/>
      <c r="B54" s="52"/>
      <c r="C54" s="62" t="s">
        <v>22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27</v>
      </c>
      <c r="D55" s="54"/>
      <c r="E55" s="55"/>
      <c r="F55" s="55"/>
      <c r="H55" s="57"/>
      <c r="I55" s="58"/>
      <c r="J55" s="57"/>
      <c r="K55" s="59"/>
      <c r="L55" s="60"/>
    </row>
    <row r="56" spans="1:12" s="61" customFormat="1" ht="18.75" hidden="1">
      <c r="A56" s="51"/>
      <c r="B56" s="52"/>
      <c r="C56" s="62" t="s">
        <v>28</v>
      </c>
      <c r="D56" s="54"/>
      <c r="E56" s="64"/>
      <c r="F56" s="55"/>
      <c r="G56" s="56">
        <f>310399-122489+112000</f>
        <v>299910</v>
      </c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 t="s">
        <v>34</v>
      </c>
      <c r="C57" s="63" t="s">
        <v>35</v>
      </c>
      <c r="D57" s="54">
        <v>15100</v>
      </c>
      <c r="E57" s="55"/>
      <c r="F57" s="55"/>
      <c r="G57" s="56"/>
      <c r="H57" s="56"/>
      <c r="I57" s="58"/>
      <c r="J57" s="56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 t="s">
        <v>36</v>
      </c>
      <c r="C59" s="63" t="s">
        <v>37</v>
      </c>
      <c r="D59" s="54"/>
      <c r="E59" s="55"/>
      <c r="F59" s="55">
        <f>F66</f>
        <v>0</v>
      </c>
      <c r="G59" s="56"/>
      <c r="H59" s="57"/>
      <c r="I59" s="58"/>
      <c r="J59" s="56"/>
      <c r="K59" s="59"/>
      <c r="L59" s="60"/>
    </row>
    <row r="60" spans="1:12" s="61" customFormat="1" ht="36" customHeight="1" hidden="1">
      <c r="A60" s="51"/>
      <c r="B60" s="52"/>
      <c r="C60" s="62" t="s">
        <v>21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22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23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38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25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26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27</v>
      </c>
      <c r="D66" s="54"/>
      <c r="E66" s="55"/>
      <c r="F66" s="55"/>
      <c r="G66" s="56" t="s">
        <v>39</v>
      </c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28</v>
      </c>
      <c r="D67" s="54"/>
      <c r="E67" s="62"/>
      <c r="F67" s="55"/>
      <c r="G67" s="56"/>
      <c r="H67" s="57"/>
      <c r="I67" s="58"/>
      <c r="J67" s="57"/>
      <c r="K67" s="59"/>
      <c r="L67" s="60"/>
    </row>
    <row r="68" spans="1:12" s="69" customFormat="1" ht="20.25" customHeight="1" hidden="1">
      <c r="A68" s="51"/>
      <c r="B68" s="52" t="s">
        <v>40</v>
      </c>
      <c r="C68" s="63" t="s">
        <v>41</v>
      </c>
      <c r="D68" s="54">
        <v>293619.1</v>
      </c>
      <c r="E68" s="55">
        <f>E69+E70</f>
        <v>0</v>
      </c>
      <c r="F68" s="55">
        <f>F69+F70</f>
        <v>0</v>
      </c>
      <c r="G68" s="65"/>
      <c r="H68" s="66"/>
      <c r="I68" s="67"/>
      <c r="J68" s="66"/>
      <c r="K68" s="67"/>
      <c r="L68" s="68"/>
    </row>
    <row r="69" spans="1:12" s="69" customFormat="1" ht="53.25" customHeight="1" hidden="1">
      <c r="A69" s="51"/>
      <c r="B69" s="52"/>
      <c r="C69" s="62" t="s">
        <v>42</v>
      </c>
      <c r="D69" s="54"/>
      <c r="E69" s="55"/>
      <c r="F69" s="55"/>
      <c r="G69" s="65"/>
      <c r="H69" s="66"/>
      <c r="I69" s="67"/>
      <c r="J69" s="66"/>
      <c r="K69" s="67"/>
      <c r="L69" s="68"/>
    </row>
    <row r="70" spans="1:12" s="69" customFormat="1" ht="56.25" customHeight="1" hidden="1">
      <c r="A70" s="51"/>
      <c r="B70" s="52"/>
      <c r="C70" s="62" t="s">
        <v>43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27" customFormat="1" ht="36" customHeight="1" hidden="1">
      <c r="A71" s="17" t="s">
        <v>44</v>
      </c>
      <c r="B71" s="45"/>
      <c r="C71" s="26" t="s">
        <v>45</v>
      </c>
      <c r="D71" s="46"/>
      <c r="E71" s="47">
        <f>E72</f>
        <v>0</v>
      </c>
      <c r="F71" s="47">
        <f>F72</f>
        <v>0</v>
      </c>
      <c r="G71" s="48"/>
      <c r="H71" s="71"/>
      <c r="I71" s="72"/>
      <c r="J71" s="71"/>
      <c r="K71" s="73"/>
      <c r="L71" s="74"/>
    </row>
    <row r="72" spans="2:12" s="61" customFormat="1" ht="36" customHeight="1" hidden="1">
      <c r="B72" s="52" t="s">
        <v>46</v>
      </c>
      <c r="C72" s="63" t="s">
        <v>47</v>
      </c>
      <c r="D72" s="54"/>
      <c r="E72" s="55">
        <f>E73+E74</f>
        <v>0</v>
      </c>
      <c r="F72" s="55">
        <f>F73+F74</f>
        <v>0</v>
      </c>
      <c r="G72" s="56"/>
      <c r="H72" s="57"/>
      <c r="I72" s="58"/>
      <c r="J72" s="57"/>
      <c r="K72" s="59"/>
      <c r="L72" s="60"/>
    </row>
    <row r="73" spans="2:12" s="61" customFormat="1" ht="36" customHeight="1" hidden="1">
      <c r="B73" s="52"/>
      <c r="C73" s="70" t="s">
        <v>42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2:12" s="61" customFormat="1" ht="36" customHeight="1" hidden="1">
      <c r="B74" s="52"/>
      <c r="C74" s="70" t="s">
        <v>22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27" customFormat="1" ht="36" customHeight="1" hidden="1">
      <c r="A75" s="27">
        <v>500</v>
      </c>
      <c r="B75" s="45"/>
      <c r="C75" s="26" t="s">
        <v>48</v>
      </c>
      <c r="D75" s="46">
        <v>4700</v>
      </c>
      <c r="E75" s="47"/>
      <c r="F75" s="47">
        <f>F76</f>
        <v>0</v>
      </c>
      <c r="G75" s="48"/>
      <c r="H75" s="71"/>
      <c r="I75" s="72"/>
      <c r="J75" s="71"/>
      <c r="K75" s="73"/>
      <c r="L75" s="74"/>
    </row>
    <row r="76" spans="2:12" s="61" customFormat="1" ht="36" customHeight="1" hidden="1">
      <c r="B76" s="52" t="s">
        <v>49</v>
      </c>
      <c r="C76" s="63" t="s">
        <v>41</v>
      </c>
      <c r="D76" s="54">
        <v>4700</v>
      </c>
      <c r="E76" s="55"/>
      <c r="F76" s="55">
        <f>F77</f>
        <v>0</v>
      </c>
      <c r="G76" s="56"/>
      <c r="H76" s="57"/>
      <c r="I76" s="58"/>
      <c r="J76" s="57"/>
      <c r="K76" s="59"/>
      <c r="L76" s="60"/>
    </row>
    <row r="77" spans="2:12" s="61" customFormat="1" ht="36" customHeight="1" hidden="1">
      <c r="B77" s="52"/>
      <c r="C77" s="70" t="s">
        <v>50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27" customFormat="1" ht="21" customHeight="1" hidden="1">
      <c r="A78" s="27">
        <v>600</v>
      </c>
      <c r="B78" s="75"/>
      <c r="C78" s="26" t="s">
        <v>51</v>
      </c>
      <c r="D78" s="46">
        <f>+D79+D81+D84+D86</f>
        <v>4201601</v>
      </c>
      <c r="E78" s="47">
        <f>E79+E81+E84+E86</f>
        <v>0</v>
      </c>
      <c r="F78" s="47">
        <f>F81</f>
        <v>0</v>
      </c>
      <c r="G78" s="48"/>
      <c r="H78" s="71" t="s">
        <v>134</v>
      </c>
      <c r="I78" s="72"/>
      <c r="J78" s="48"/>
      <c r="K78" s="73"/>
      <c r="L78" s="74"/>
    </row>
    <row r="79" spans="2:12" s="61" customFormat="1" ht="36" customHeight="1" hidden="1">
      <c r="B79" s="76">
        <v>60014</v>
      </c>
      <c r="C79" s="63" t="s">
        <v>52</v>
      </c>
      <c r="D79" s="54">
        <v>1174650</v>
      </c>
      <c r="E79" s="55"/>
      <c r="F79" s="55"/>
      <c r="G79" s="56"/>
      <c r="H79" s="57"/>
      <c r="I79" s="58"/>
      <c r="J79" s="56"/>
      <c r="K79" s="59"/>
      <c r="L79" s="60"/>
    </row>
    <row r="80" spans="2:12" s="61" customFormat="1" ht="36" customHeight="1" hidden="1">
      <c r="B80" s="76"/>
      <c r="C80" s="63"/>
      <c r="D80" s="54"/>
      <c r="E80" s="55"/>
      <c r="F80" s="55"/>
      <c r="G80" s="56"/>
      <c r="H80" s="57"/>
      <c r="I80" s="58"/>
      <c r="J80" s="56"/>
      <c r="K80" s="59"/>
      <c r="L80" s="60"/>
    </row>
    <row r="81" spans="2:12" s="61" customFormat="1" ht="19.5" customHeight="1" hidden="1">
      <c r="B81" s="76">
        <v>60016</v>
      </c>
      <c r="C81" s="63" t="s">
        <v>53</v>
      </c>
      <c r="D81" s="54">
        <v>2961951</v>
      </c>
      <c r="E81" s="55">
        <f>E83+E82</f>
        <v>0</v>
      </c>
      <c r="F81" s="55">
        <f>F82+F83+F88</f>
        <v>0</v>
      </c>
      <c r="G81" s="56"/>
      <c r="H81" s="57"/>
      <c r="I81" s="58"/>
      <c r="J81" s="56"/>
      <c r="K81" s="59"/>
      <c r="L81" s="60"/>
    </row>
    <row r="82" spans="2:12" s="61" customFormat="1" ht="36" customHeight="1" hidden="1">
      <c r="B82" s="76"/>
      <c r="C82" s="62" t="s">
        <v>22</v>
      </c>
      <c r="D82" s="54"/>
      <c r="E82" s="55"/>
      <c r="F82" s="55"/>
      <c r="G82" s="56"/>
      <c r="H82" s="57"/>
      <c r="I82" s="58"/>
      <c r="J82" s="56"/>
      <c r="K82" s="59"/>
      <c r="L82" s="60"/>
    </row>
    <row r="83" spans="2:12" s="61" customFormat="1" ht="18.75" customHeight="1" hidden="1">
      <c r="B83" s="76"/>
      <c r="C83" s="62" t="s">
        <v>28</v>
      </c>
      <c r="D83" s="54"/>
      <c r="E83" s="55"/>
      <c r="F83" s="55"/>
      <c r="G83" s="56"/>
      <c r="H83" s="57"/>
      <c r="I83" s="58"/>
      <c r="J83" s="56"/>
      <c r="K83" s="59"/>
      <c r="L83" s="60"/>
    </row>
    <row r="84" spans="2:12" s="61" customFormat="1" ht="36" customHeight="1" hidden="1">
      <c r="B84" s="76">
        <v>60017</v>
      </c>
      <c r="C84" s="63" t="s">
        <v>54</v>
      </c>
      <c r="D84" s="54">
        <v>27000</v>
      </c>
      <c r="E84" s="55">
        <f>E85</f>
        <v>0</v>
      </c>
      <c r="F84" s="55"/>
      <c r="G84" s="56"/>
      <c r="H84" s="57"/>
      <c r="I84" s="58"/>
      <c r="J84" s="57"/>
      <c r="K84" s="59"/>
      <c r="L84" s="60"/>
    </row>
    <row r="85" spans="2:12" s="61" customFormat="1" ht="36" customHeight="1" hidden="1">
      <c r="B85" s="76"/>
      <c r="C85" s="62" t="s">
        <v>22</v>
      </c>
      <c r="D85" s="54"/>
      <c r="E85" s="55"/>
      <c r="F85" s="55"/>
      <c r="G85" s="56"/>
      <c r="H85" s="57"/>
      <c r="I85" s="58"/>
      <c r="J85" s="57"/>
      <c r="K85" s="59"/>
      <c r="L85" s="60"/>
    </row>
    <row r="86" spans="2:12" s="61" customFormat="1" ht="36" customHeight="1" hidden="1">
      <c r="B86" s="76">
        <v>60078</v>
      </c>
      <c r="C86" s="63" t="s">
        <v>55</v>
      </c>
      <c r="D86" s="54">
        <v>38000</v>
      </c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76"/>
      <c r="C87" s="62" t="s">
        <v>22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76"/>
      <c r="C88" s="62" t="s">
        <v>28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700</v>
      </c>
      <c r="B89" s="75"/>
      <c r="C89" s="26" t="s">
        <v>56</v>
      </c>
      <c r="D89" s="46">
        <v>287000</v>
      </c>
      <c r="E89" s="47">
        <f>E90+E92</f>
        <v>0</v>
      </c>
      <c r="F89" s="47">
        <f>F90+F92</f>
        <v>0</v>
      </c>
      <c r="G89" s="48"/>
      <c r="H89" s="71"/>
      <c r="I89" s="72"/>
      <c r="J89" s="48"/>
      <c r="K89" s="73"/>
      <c r="L89" s="74"/>
    </row>
    <row r="90" spans="2:12" s="61" customFormat="1" ht="36" customHeight="1" hidden="1">
      <c r="B90" s="76">
        <v>70004</v>
      </c>
      <c r="C90" s="63" t="s">
        <v>57</v>
      </c>
      <c r="D90" s="54">
        <v>6500</v>
      </c>
      <c r="E90" s="55"/>
      <c r="F90" s="55"/>
      <c r="G90" s="56"/>
      <c r="H90" s="57"/>
      <c r="I90" s="58"/>
      <c r="J90" s="59"/>
      <c r="K90" s="59"/>
      <c r="L90" s="60"/>
    </row>
    <row r="91" spans="2:12" s="61" customFormat="1" ht="36" customHeight="1" hidden="1">
      <c r="B91" s="76"/>
      <c r="C91" s="63"/>
      <c r="D91" s="54"/>
      <c r="E91" s="55"/>
      <c r="F91" s="55"/>
      <c r="G91" s="56"/>
      <c r="H91" s="57"/>
      <c r="I91" s="58"/>
      <c r="J91" s="59"/>
      <c r="K91" s="59"/>
      <c r="L91" s="60"/>
    </row>
    <row r="92" spans="2:12" s="61" customFormat="1" ht="36" customHeight="1" hidden="1">
      <c r="B92" s="76">
        <v>70005</v>
      </c>
      <c r="C92" s="63" t="s">
        <v>58</v>
      </c>
      <c r="D92" s="54">
        <v>177000</v>
      </c>
      <c r="E92" s="55">
        <f>E93+E94</f>
        <v>0</v>
      </c>
      <c r="F92" s="55">
        <f>F93+F94</f>
        <v>0</v>
      </c>
      <c r="G92" s="56"/>
      <c r="H92" s="57"/>
      <c r="I92" s="58"/>
      <c r="J92" s="56"/>
      <c r="K92" s="59"/>
      <c r="L92" s="60"/>
    </row>
    <row r="93" spans="2:12" s="61" customFormat="1" ht="36" customHeight="1" hidden="1">
      <c r="B93" s="76"/>
      <c r="C93" s="62" t="s">
        <v>64</v>
      </c>
      <c r="D93" s="77"/>
      <c r="E93" s="55"/>
      <c r="F93" s="55"/>
      <c r="G93" s="56"/>
      <c r="H93" s="57"/>
      <c r="I93" s="58"/>
      <c r="J93" s="59"/>
      <c r="K93" s="59"/>
      <c r="L93" s="60"/>
    </row>
    <row r="94" spans="2:12" s="61" customFormat="1" ht="36" customHeight="1" hidden="1">
      <c r="B94" s="76"/>
      <c r="C94" s="62" t="s">
        <v>22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1:12" s="27" customFormat="1" ht="36" customHeight="1" hidden="1">
      <c r="A95" s="27">
        <v>710</v>
      </c>
      <c r="B95" s="75"/>
      <c r="C95" s="26" t="s">
        <v>59</v>
      </c>
      <c r="D95" s="46">
        <v>73800</v>
      </c>
      <c r="E95" s="47">
        <f>E96+E99</f>
        <v>0</v>
      </c>
      <c r="F95" s="47">
        <f>F96+F99</f>
        <v>0</v>
      </c>
      <c r="G95" s="48"/>
      <c r="H95" s="71"/>
      <c r="I95" s="72"/>
      <c r="J95" s="73"/>
      <c r="K95" s="73"/>
      <c r="L95" s="74"/>
    </row>
    <row r="96" spans="2:12" s="78" customFormat="1" ht="36" customHeight="1" hidden="1">
      <c r="B96" s="60">
        <v>71004</v>
      </c>
      <c r="C96" s="63" t="s">
        <v>60</v>
      </c>
      <c r="D96" s="79">
        <v>67800</v>
      </c>
      <c r="E96" s="55">
        <f>E97+E98</f>
        <v>0</v>
      </c>
      <c r="F96" s="55">
        <f>F97+F98</f>
        <v>0</v>
      </c>
      <c r="G96" s="80"/>
      <c r="H96" s="80"/>
      <c r="I96" s="3"/>
      <c r="J96" s="2"/>
      <c r="K96" s="2"/>
      <c r="L96" s="81"/>
    </row>
    <row r="97" spans="2:12" s="78" customFormat="1" ht="36" customHeight="1" hidden="1">
      <c r="B97" s="60"/>
      <c r="C97" s="62" t="s">
        <v>64</v>
      </c>
      <c r="D97" s="77"/>
      <c r="E97" s="55"/>
      <c r="F97" s="55"/>
      <c r="G97" s="80"/>
      <c r="H97" s="80"/>
      <c r="I97" s="3"/>
      <c r="J97" s="2"/>
      <c r="K97" s="2"/>
      <c r="L97" s="81"/>
    </row>
    <row r="98" spans="2:12" s="78" customFormat="1" ht="36" customHeight="1" hidden="1">
      <c r="B98" s="60"/>
      <c r="C98" s="62" t="s">
        <v>22</v>
      </c>
      <c r="D98" s="77"/>
      <c r="E98" s="55"/>
      <c r="F98" s="55"/>
      <c r="G98" s="80"/>
      <c r="H98" s="80"/>
      <c r="I98" s="3"/>
      <c r="J98" s="2"/>
      <c r="K98" s="2"/>
      <c r="L98" s="81"/>
    </row>
    <row r="99" spans="2:12" s="78" customFormat="1" ht="36" customHeight="1" hidden="1">
      <c r="B99" s="60">
        <v>71035</v>
      </c>
      <c r="C99" s="63" t="s">
        <v>61</v>
      </c>
      <c r="D99" s="79">
        <v>6000</v>
      </c>
      <c r="E99" s="55">
        <f>E100</f>
        <v>0</v>
      </c>
      <c r="F99" s="55">
        <f>F100</f>
        <v>0</v>
      </c>
      <c r="G99" s="80"/>
      <c r="H99" s="80"/>
      <c r="I99" s="3"/>
      <c r="J99" s="2"/>
      <c r="K99" s="2"/>
      <c r="L99" s="81"/>
    </row>
    <row r="100" spans="2:12" s="83" customFormat="1" ht="36" customHeight="1" hidden="1">
      <c r="B100" s="84"/>
      <c r="C100" s="62" t="s">
        <v>22</v>
      </c>
      <c r="D100" s="85"/>
      <c r="E100" s="55"/>
      <c r="F100" s="82"/>
      <c r="G100" s="80"/>
      <c r="H100" s="80"/>
      <c r="I100" s="3"/>
      <c r="J100" s="80"/>
      <c r="K100" s="2"/>
      <c r="L100" s="86"/>
    </row>
    <row r="101" spans="1:12" s="92" customFormat="1" ht="18.75" customHeight="1">
      <c r="A101" s="27">
        <v>750</v>
      </c>
      <c r="B101" s="27"/>
      <c r="C101" s="26" t="s">
        <v>62</v>
      </c>
      <c r="D101" s="87">
        <v>2964067.17</v>
      </c>
      <c r="E101" s="47">
        <f>E102+E108</f>
        <v>10000</v>
      </c>
      <c r="F101" s="47">
        <f>F102+F112+F115+F108+F106</f>
        <v>30000</v>
      </c>
      <c r="G101" s="88"/>
      <c r="H101" s="88"/>
      <c r="I101" s="89"/>
      <c r="J101" s="88"/>
      <c r="K101" s="90"/>
      <c r="L101" s="91"/>
    </row>
    <row r="102" spans="1:12" s="78" customFormat="1" ht="18.75" customHeight="1" hidden="1">
      <c r="A102" s="61"/>
      <c r="B102" s="61">
        <v>75011</v>
      </c>
      <c r="C102" s="63" t="s">
        <v>63</v>
      </c>
      <c r="D102" s="79">
        <v>191267.17</v>
      </c>
      <c r="E102" s="55">
        <f>E105+E103</f>
        <v>0</v>
      </c>
      <c r="F102" s="82">
        <f>F103+F104+F105</f>
        <v>0</v>
      </c>
      <c r="G102" s="80"/>
      <c r="H102" s="80"/>
      <c r="I102" s="3"/>
      <c r="J102" s="80"/>
      <c r="K102" s="2"/>
      <c r="L102" s="81"/>
    </row>
    <row r="103" spans="1:12" s="78" customFormat="1" ht="55.5" customHeight="1" hidden="1">
      <c r="A103" s="61"/>
      <c r="B103" s="61"/>
      <c r="C103" s="62" t="s">
        <v>42</v>
      </c>
      <c r="D103" s="79"/>
      <c r="E103" s="55"/>
      <c r="F103" s="82"/>
      <c r="G103" s="80"/>
      <c r="H103" s="80"/>
      <c r="I103" s="3"/>
      <c r="J103" s="80"/>
      <c r="K103" s="2"/>
      <c r="L103" s="81"/>
    </row>
    <row r="104" spans="1:12" s="78" customFormat="1" ht="36" customHeight="1" hidden="1">
      <c r="A104" s="61"/>
      <c r="B104" s="61"/>
      <c r="C104" s="62" t="s">
        <v>32</v>
      </c>
      <c r="D104" s="79"/>
      <c r="E104" s="55"/>
      <c r="F104" s="82"/>
      <c r="G104" s="80"/>
      <c r="H104" s="80"/>
      <c r="I104" s="3"/>
      <c r="J104" s="80"/>
      <c r="K104" s="2"/>
      <c r="L104" s="81"/>
    </row>
    <row r="105" spans="1:12" s="78" customFormat="1" ht="55.5" customHeight="1" hidden="1">
      <c r="A105" s="61"/>
      <c r="B105" s="61"/>
      <c r="C105" s="62" t="s">
        <v>43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36" customHeight="1" hidden="1">
      <c r="A106" s="61"/>
      <c r="B106" s="61">
        <v>75022</v>
      </c>
      <c r="C106" s="63" t="s">
        <v>65</v>
      </c>
      <c r="D106" s="79">
        <v>225550</v>
      </c>
      <c r="E106" s="55">
        <f>E107</f>
        <v>0</v>
      </c>
      <c r="F106" s="82">
        <f>F107</f>
        <v>0</v>
      </c>
      <c r="G106" s="80"/>
      <c r="H106" s="80"/>
      <c r="I106" s="3"/>
      <c r="J106" s="80"/>
      <c r="K106" s="2"/>
      <c r="L106" s="81"/>
    </row>
    <row r="107" spans="1:12" s="78" customFormat="1" ht="36" customHeight="1" hidden="1">
      <c r="A107" s="61"/>
      <c r="B107" s="61"/>
      <c r="C107" s="62" t="s">
        <v>22</v>
      </c>
      <c r="D107" s="79"/>
      <c r="E107" s="55"/>
      <c r="F107" s="82"/>
      <c r="G107" s="80"/>
      <c r="H107" s="80"/>
      <c r="I107" s="3"/>
      <c r="J107" s="80"/>
      <c r="K107" s="2"/>
      <c r="L107" s="81"/>
    </row>
    <row r="108" spans="1:12" s="78" customFormat="1" ht="21" customHeight="1">
      <c r="A108" s="61"/>
      <c r="B108" s="61">
        <v>75023</v>
      </c>
      <c r="C108" s="63" t="s">
        <v>66</v>
      </c>
      <c r="D108" s="79">
        <v>2187650</v>
      </c>
      <c r="E108" s="55">
        <f>E110+E111</f>
        <v>10000</v>
      </c>
      <c r="F108" s="55">
        <f>F110+F111</f>
        <v>30000</v>
      </c>
      <c r="G108" s="80"/>
      <c r="H108" s="80"/>
      <c r="I108" s="3"/>
      <c r="J108" s="80"/>
      <c r="K108" s="2"/>
      <c r="L108" s="81"/>
    </row>
    <row r="109" spans="1:12" s="78" customFormat="1" ht="36" customHeight="1" hidden="1">
      <c r="A109" s="61"/>
      <c r="B109" s="61"/>
      <c r="C109" s="62" t="s">
        <v>21</v>
      </c>
      <c r="D109" s="79"/>
      <c r="E109" s="55"/>
      <c r="F109" s="82"/>
      <c r="G109" s="80"/>
      <c r="H109" s="80"/>
      <c r="I109" s="3"/>
      <c r="J109" s="80"/>
      <c r="K109" s="2"/>
      <c r="L109" s="81"/>
    </row>
    <row r="110" spans="1:12" s="78" customFormat="1" ht="21" customHeight="1">
      <c r="A110" s="61"/>
      <c r="B110" s="61"/>
      <c r="C110" s="62" t="s">
        <v>28</v>
      </c>
      <c r="D110" s="79"/>
      <c r="E110" s="55">
        <v>10000</v>
      </c>
      <c r="F110" s="82"/>
      <c r="G110" s="80"/>
      <c r="H110" s="80"/>
      <c r="I110" s="3"/>
      <c r="J110" s="80"/>
      <c r="K110" s="2"/>
      <c r="L110" s="81"/>
    </row>
    <row r="111" spans="1:12" s="78" customFormat="1" ht="36" customHeight="1">
      <c r="A111" s="61"/>
      <c r="B111" s="61"/>
      <c r="C111" s="62" t="s">
        <v>22</v>
      </c>
      <c r="D111" s="79"/>
      <c r="E111" s="55"/>
      <c r="F111" s="82">
        <v>30000</v>
      </c>
      <c r="G111" s="80"/>
      <c r="H111" s="80"/>
      <c r="I111" s="3"/>
      <c r="J111" s="80"/>
      <c r="K111" s="2"/>
      <c r="L111" s="81"/>
    </row>
    <row r="112" spans="1:12" s="78" customFormat="1" ht="20.25" customHeight="1" hidden="1">
      <c r="A112" s="61"/>
      <c r="B112" s="61">
        <v>75075</v>
      </c>
      <c r="C112" s="63" t="s">
        <v>132</v>
      </c>
      <c r="D112" s="79">
        <v>119000</v>
      </c>
      <c r="E112" s="55">
        <f>E113+E114</f>
        <v>0</v>
      </c>
      <c r="F112" s="55">
        <f>F113+F114</f>
        <v>0</v>
      </c>
      <c r="G112" s="80"/>
      <c r="H112" s="80"/>
      <c r="I112" s="3"/>
      <c r="J112" s="80"/>
      <c r="K112" s="2"/>
      <c r="L112" s="81"/>
    </row>
    <row r="113" spans="1:12" s="78" customFormat="1" ht="36" customHeight="1" hidden="1">
      <c r="A113" s="61"/>
      <c r="B113" s="61"/>
      <c r="C113" s="62" t="s">
        <v>22</v>
      </c>
      <c r="D113" s="79"/>
      <c r="E113" s="55"/>
      <c r="F113" s="82"/>
      <c r="G113" s="80"/>
      <c r="H113" s="80"/>
      <c r="I113" s="3"/>
      <c r="J113" s="80"/>
      <c r="K113" s="2"/>
      <c r="L113" s="81"/>
    </row>
    <row r="114" spans="1:12" s="78" customFormat="1" ht="36" customHeight="1" hidden="1">
      <c r="A114" s="61"/>
      <c r="B114" s="61"/>
      <c r="C114" s="62" t="s">
        <v>67</v>
      </c>
      <c r="D114" s="79"/>
      <c r="E114" s="55"/>
      <c r="F114" s="82"/>
      <c r="G114" s="80"/>
      <c r="H114" s="80"/>
      <c r="I114" s="3"/>
      <c r="J114" s="80"/>
      <c r="K114" s="2"/>
      <c r="L114" s="81"/>
    </row>
    <row r="115" spans="1:12" s="78" customFormat="1" ht="36" customHeight="1" hidden="1">
      <c r="A115" s="61"/>
      <c r="B115" s="61">
        <v>75095</v>
      </c>
      <c r="C115" s="63" t="s">
        <v>41</v>
      </c>
      <c r="D115" s="79">
        <v>240600</v>
      </c>
      <c r="E115" s="55">
        <f>E117</f>
        <v>0</v>
      </c>
      <c r="F115" s="55">
        <f>F117+F116</f>
        <v>0</v>
      </c>
      <c r="G115" s="80"/>
      <c r="H115" s="80"/>
      <c r="I115" s="3"/>
      <c r="J115" s="80"/>
      <c r="K115" s="2"/>
      <c r="L115" s="81"/>
    </row>
    <row r="116" spans="1:12" s="78" customFormat="1" ht="36" customHeight="1" hidden="1">
      <c r="A116" s="61"/>
      <c r="B116" s="61"/>
      <c r="C116" s="62" t="s">
        <v>101</v>
      </c>
      <c r="D116" s="79"/>
      <c r="E116" s="55"/>
      <c r="F116" s="55"/>
      <c r="G116" s="80"/>
      <c r="H116" s="80"/>
      <c r="I116" s="3"/>
      <c r="J116" s="80"/>
      <c r="K116" s="2"/>
      <c r="L116" s="81"/>
    </row>
    <row r="117" spans="1:12" s="78" customFormat="1" ht="36" customHeight="1" hidden="1">
      <c r="A117" s="61"/>
      <c r="B117" s="61"/>
      <c r="C117" s="62" t="s">
        <v>22</v>
      </c>
      <c r="D117" s="79"/>
      <c r="E117" s="55"/>
      <c r="F117" s="82"/>
      <c r="G117" s="80"/>
      <c r="H117" s="80"/>
      <c r="I117" s="3"/>
      <c r="J117" s="80"/>
      <c r="K117" s="2"/>
      <c r="L117" s="81"/>
    </row>
    <row r="118" spans="1:12" s="78" customFormat="1" ht="52.5" customHeight="1" hidden="1">
      <c r="A118" s="156">
        <v>751</v>
      </c>
      <c r="B118" s="156"/>
      <c r="C118" s="161" t="s">
        <v>129</v>
      </c>
      <c r="D118" s="158"/>
      <c r="E118" s="159">
        <f>E119</f>
        <v>0</v>
      </c>
      <c r="F118" s="160">
        <f>F119</f>
        <v>0</v>
      </c>
      <c r="G118" s="80"/>
      <c r="H118" s="80"/>
      <c r="I118" s="3"/>
      <c r="J118" s="80"/>
      <c r="K118" s="2"/>
      <c r="L118" s="81"/>
    </row>
    <row r="119" spans="1:12" s="78" customFormat="1" ht="24" customHeight="1" hidden="1">
      <c r="A119" s="61"/>
      <c r="B119" s="61">
        <v>75113</v>
      </c>
      <c r="C119" s="62" t="s">
        <v>130</v>
      </c>
      <c r="D119" s="79"/>
      <c r="E119" s="55">
        <f>E120+E156</f>
        <v>0</v>
      </c>
      <c r="F119" s="82">
        <f>F157</f>
        <v>0</v>
      </c>
      <c r="G119" s="80"/>
      <c r="H119" s="80"/>
      <c r="I119" s="3"/>
      <c r="J119" s="80"/>
      <c r="K119" s="2"/>
      <c r="L119" s="81"/>
    </row>
    <row r="120" spans="1:12" s="78" customFormat="1" ht="35.25" customHeight="1" hidden="1">
      <c r="A120" s="61"/>
      <c r="B120" s="61"/>
      <c r="C120" s="62" t="s">
        <v>67</v>
      </c>
      <c r="D120" s="79"/>
      <c r="E120" s="55"/>
      <c r="F120" s="82"/>
      <c r="G120" s="80"/>
      <c r="H120" s="80"/>
      <c r="I120" s="3"/>
      <c r="J120" s="80"/>
      <c r="K120" s="2"/>
      <c r="L120" s="81"/>
    </row>
    <row r="121" spans="1:12" s="92" customFormat="1" ht="36" customHeight="1" hidden="1">
      <c r="A121" s="27">
        <v>752</v>
      </c>
      <c r="B121" s="27"/>
      <c r="C121" s="18" t="s">
        <v>127</v>
      </c>
      <c r="D121" s="87">
        <v>31604</v>
      </c>
      <c r="E121" s="47">
        <f>E122</f>
        <v>0</v>
      </c>
      <c r="F121" s="47">
        <f>F122</f>
        <v>0</v>
      </c>
      <c r="G121" s="88"/>
      <c r="H121" s="88"/>
      <c r="I121" s="89"/>
      <c r="J121" s="88"/>
      <c r="K121" s="90"/>
      <c r="L121" s="91"/>
    </row>
    <row r="122" spans="1:12" s="98" customFormat="1" ht="36" customHeight="1" hidden="1">
      <c r="A122" s="69"/>
      <c r="B122" s="61">
        <v>75212</v>
      </c>
      <c r="C122" s="63" t="s">
        <v>128</v>
      </c>
      <c r="D122" s="79">
        <v>2289</v>
      </c>
      <c r="E122" s="55">
        <f>E123+E124</f>
        <v>0</v>
      </c>
      <c r="F122" s="55">
        <f>F123+F124</f>
        <v>0</v>
      </c>
      <c r="G122" s="95"/>
      <c r="H122" s="95"/>
      <c r="I122" s="96"/>
      <c r="J122" s="95"/>
      <c r="K122" s="96"/>
      <c r="L122" s="97"/>
    </row>
    <row r="123" spans="1:12" s="98" customFormat="1" ht="36" customHeight="1" hidden="1">
      <c r="A123" s="69"/>
      <c r="B123" s="61"/>
      <c r="C123" s="62" t="s">
        <v>42</v>
      </c>
      <c r="D123" s="79"/>
      <c r="E123" s="55"/>
      <c r="F123" s="82"/>
      <c r="G123" s="95"/>
      <c r="H123" s="95"/>
      <c r="I123" s="96"/>
      <c r="J123" s="95"/>
      <c r="K123" s="96"/>
      <c r="L123" s="97"/>
    </row>
    <row r="124" spans="1:12" s="98" customFormat="1" ht="36" customHeight="1" hidden="1">
      <c r="A124" s="69"/>
      <c r="B124" s="61"/>
      <c r="C124" s="62" t="s">
        <v>43</v>
      </c>
      <c r="D124" s="79"/>
      <c r="E124" s="55"/>
      <c r="F124" s="82"/>
      <c r="G124" s="95"/>
      <c r="H124" s="95"/>
      <c r="I124" s="96"/>
      <c r="J124" s="95"/>
      <c r="K124" s="96"/>
      <c r="L124" s="97"/>
    </row>
    <row r="125" spans="1:12" s="78" customFormat="1" ht="19.5" customHeight="1" hidden="1">
      <c r="A125" s="61"/>
      <c r="B125" s="61">
        <v>75113</v>
      </c>
      <c r="C125" s="63" t="s">
        <v>68</v>
      </c>
      <c r="D125" s="79">
        <v>29315</v>
      </c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52.5" customHeight="1" hidden="1">
      <c r="A126" s="156">
        <v>751</v>
      </c>
      <c r="B126" s="156"/>
      <c r="C126" s="157" t="s">
        <v>129</v>
      </c>
      <c r="D126" s="158"/>
      <c r="E126" s="159">
        <f>E127</f>
        <v>0</v>
      </c>
      <c r="F126" s="160">
        <f>F127</f>
        <v>0</v>
      </c>
      <c r="G126" s="80"/>
      <c r="H126" s="80"/>
      <c r="I126" s="3"/>
      <c r="J126" s="80"/>
      <c r="K126" s="2"/>
      <c r="L126" s="81"/>
    </row>
    <row r="127" spans="1:12" s="78" customFormat="1" ht="19.5" customHeight="1" hidden="1">
      <c r="A127" s="61"/>
      <c r="B127" s="61">
        <v>75113</v>
      </c>
      <c r="C127" s="63" t="s">
        <v>130</v>
      </c>
      <c r="D127" s="79"/>
      <c r="E127" s="55">
        <f>E130+E129</f>
        <v>0</v>
      </c>
      <c r="F127" s="82">
        <f>F129+F130+F128</f>
        <v>0</v>
      </c>
      <c r="G127" s="80"/>
      <c r="H127" s="80"/>
      <c r="I127" s="3"/>
      <c r="J127" s="80"/>
      <c r="K127" s="2"/>
      <c r="L127" s="81"/>
    </row>
    <row r="128" spans="1:12" s="78" customFormat="1" ht="37.5" customHeight="1" hidden="1">
      <c r="A128" s="61"/>
      <c r="B128" s="61"/>
      <c r="C128" s="62" t="s">
        <v>97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56.25" customHeight="1" hidden="1">
      <c r="A129" s="61"/>
      <c r="B129" s="61"/>
      <c r="C129" s="62" t="s">
        <v>43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38.25" customHeight="1" hidden="1">
      <c r="A130" s="61"/>
      <c r="B130" s="61"/>
      <c r="C130" s="62" t="s">
        <v>42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92" customFormat="1" ht="36" customHeight="1" hidden="1">
      <c r="A131" s="27">
        <v>754</v>
      </c>
      <c r="B131" s="27"/>
      <c r="C131" s="26" t="s">
        <v>69</v>
      </c>
      <c r="D131" s="87">
        <f>+D132+D136+D139+D144+D146</f>
        <v>467250</v>
      </c>
      <c r="E131" s="47">
        <f>E136+E139+E144+E132+E146</f>
        <v>0</v>
      </c>
      <c r="F131" s="47">
        <f>F136+F139+F144+F132</f>
        <v>0</v>
      </c>
      <c r="G131" s="88"/>
      <c r="H131" s="88"/>
      <c r="I131" s="89"/>
      <c r="J131" s="88"/>
      <c r="K131" s="90"/>
      <c r="L131" s="91"/>
    </row>
    <row r="132" spans="1:12" s="78" customFormat="1" ht="24.75" customHeight="1" hidden="1">
      <c r="A132" s="61"/>
      <c r="B132" s="61">
        <v>75412</v>
      </c>
      <c r="C132" s="63" t="s">
        <v>126</v>
      </c>
      <c r="D132" s="79">
        <v>23600</v>
      </c>
      <c r="E132" s="55">
        <f>E133+E135+E134</f>
        <v>0</v>
      </c>
      <c r="F132" s="82">
        <f>F135+F133</f>
        <v>0</v>
      </c>
      <c r="G132" s="80"/>
      <c r="H132" s="80"/>
      <c r="I132" s="3"/>
      <c r="J132" s="80"/>
      <c r="K132" s="2"/>
      <c r="L132" s="81"/>
    </row>
    <row r="133" spans="1:12" s="78" customFormat="1" ht="36.75" customHeight="1" hidden="1">
      <c r="A133" s="61"/>
      <c r="B133" s="61"/>
      <c r="C133" s="62" t="s">
        <v>22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.75" customHeight="1" hidden="1">
      <c r="A134" s="61"/>
      <c r="B134" s="61"/>
      <c r="C134" s="62" t="s">
        <v>21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18" customHeight="1" hidden="1">
      <c r="A135" s="61"/>
      <c r="B135" s="61"/>
      <c r="C135" s="62" t="s">
        <v>28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18.75" hidden="1">
      <c r="A136" s="61"/>
      <c r="B136" s="61">
        <v>75416</v>
      </c>
      <c r="C136" s="63" t="s">
        <v>70</v>
      </c>
      <c r="D136" s="79">
        <v>21400</v>
      </c>
      <c r="E136" s="55">
        <f>E137+E138</f>
        <v>0</v>
      </c>
      <c r="F136" s="55">
        <f>F137+F138</f>
        <v>0</v>
      </c>
      <c r="G136" s="80"/>
      <c r="H136" s="80"/>
      <c r="I136" s="3"/>
      <c r="J136" s="80"/>
      <c r="K136" s="2"/>
      <c r="L136" s="81"/>
    </row>
    <row r="137" spans="1:10" s="2" customFormat="1" ht="12.75" customHeight="1" hidden="1">
      <c r="A137" s="100"/>
      <c r="B137" s="61"/>
      <c r="C137" s="70" t="s">
        <v>28</v>
      </c>
      <c r="D137" s="80"/>
      <c r="E137" s="55"/>
      <c r="F137" s="82"/>
      <c r="G137" s="80"/>
      <c r="H137" s="80"/>
      <c r="I137" s="3"/>
      <c r="J137" s="80"/>
    </row>
    <row r="138" spans="1:10" s="2" customFormat="1" ht="12.75" customHeight="1" hidden="1">
      <c r="A138" s="100"/>
      <c r="B138" s="61"/>
      <c r="C138" s="101" t="s">
        <v>64</v>
      </c>
      <c r="D138" s="80"/>
      <c r="E138" s="55"/>
      <c r="F138" s="82"/>
      <c r="G138" s="80"/>
      <c r="H138" s="80"/>
      <c r="I138" s="3"/>
      <c r="J138" s="80"/>
    </row>
    <row r="139" spans="1:12" s="105" customFormat="1" ht="18.75" hidden="1">
      <c r="A139" s="100"/>
      <c r="B139" s="102">
        <v>75478</v>
      </c>
      <c r="C139" s="63" t="s">
        <v>71</v>
      </c>
      <c r="D139" s="103">
        <v>386300</v>
      </c>
      <c r="E139" s="55">
        <f>E140+E141+E142+E143</f>
        <v>0</v>
      </c>
      <c r="F139" s="55">
        <f>F140+F141+F142+F143</f>
        <v>0</v>
      </c>
      <c r="G139" s="80"/>
      <c r="H139" s="80"/>
      <c r="I139" s="3"/>
      <c r="J139" s="80"/>
      <c r="K139" s="2"/>
      <c r="L139" s="104"/>
    </row>
    <row r="140" spans="1:12" s="105" customFormat="1" ht="18.75" hidden="1">
      <c r="A140" s="100"/>
      <c r="B140" s="76"/>
      <c r="C140" s="106" t="s">
        <v>72</v>
      </c>
      <c r="D140" s="107"/>
      <c r="E140" s="55"/>
      <c r="F140" s="82"/>
      <c r="G140" s="80"/>
      <c r="H140" s="80"/>
      <c r="I140" s="3"/>
      <c r="J140" s="80"/>
      <c r="K140" s="2"/>
      <c r="L140" s="104"/>
    </row>
    <row r="141" spans="1:12" s="105" customFormat="1" ht="37.5" hidden="1">
      <c r="A141" s="100"/>
      <c r="B141" s="76"/>
      <c r="C141" s="62" t="s">
        <v>32</v>
      </c>
      <c r="D141" s="107"/>
      <c r="E141" s="55"/>
      <c r="F141" s="82"/>
      <c r="G141" s="80"/>
      <c r="H141" s="80"/>
      <c r="I141" s="3"/>
      <c r="J141" s="80"/>
      <c r="K141" s="2"/>
      <c r="L141" s="104"/>
    </row>
    <row r="142" spans="1:12" s="105" customFormat="1" ht="37.5" hidden="1">
      <c r="A142" s="100"/>
      <c r="B142" s="76"/>
      <c r="C142" s="62" t="s">
        <v>21</v>
      </c>
      <c r="D142" s="107"/>
      <c r="E142" s="55"/>
      <c r="F142" s="82"/>
      <c r="G142" s="80"/>
      <c r="H142" s="80"/>
      <c r="I142" s="3"/>
      <c r="J142" s="80"/>
      <c r="K142" s="2"/>
      <c r="L142" s="104"/>
    </row>
    <row r="143" spans="1:12" s="105" customFormat="1" ht="18.75" hidden="1">
      <c r="A143" s="100"/>
      <c r="B143" s="76"/>
      <c r="C143" s="62" t="s">
        <v>28</v>
      </c>
      <c r="D143" s="107"/>
      <c r="E143" s="55"/>
      <c r="F143" s="82"/>
      <c r="G143" s="80"/>
      <c r="H143" s="80"/>
      <c r="I143" s="3"/>
      <c r="J143" s="80"/>
      <c r="K143" s="2"/>
      <c r="L143" s="104"/>
    </row>
    <row r="144" spans="1:12" s="78" customFormat="1" ht="18.75" hidden="1">
      <c r="A144" s="61"/>
      <c r="B144" s="60">
        <v>75414</v>
      </c>
      <c r="C144" s="63" t="s">
        <v>73</v>
      </c>
      <c r="D144" s="79">
        <v>27450</v>
      </c>
      <c r="E144" s="55">
        <f>E145</f>
        <v>0</v>
      </c>
      <c r="F144" s="55">
        <f>F145</f>
        <v>0</v>
      </c>
      <c r="G144" s="80"/>
      <c r="H144" s="80"/>
      <c r="I144" s="3"/>
      <c r="J144" s="80"/>
      <c r="K144" s="2"/>
      <c r="L144" s="81"/>
    </row>
    <row r="145" spans="1:12" s="78" customFormat="1" ht="39" customHeight="1" hidden="1">
      <c r="A145" s="61"/>
      <c r="B145" s="60"/>
      <c r="C145" s="62" t="s">
        <v>22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2:12" s="78" customFormat="1" ht="18.75" hidden="1">
      <c r="B146" s="60">
        <v>75421</v>
      </c>
      <c r="C146" s="63" t="s">
        <v>74</v>
      </c>
      <c r="D146" s="79">
        <v>8500</v>
      </c>
      <c r="E146" s="55">
        <f>E147</f>
        <v>0</v>
      </c>
      <c r="F146" s="55">
        <f>F147</f>
        <v>0</v>
      </c>
      <c r="G146" s="80"/>
      <c r="H146" s="80"/>
      <c r="I146" s="3"/>
      <c r="J146" s="80"/>
      <c r="K146" s="2"/>
      <c r="L146" s="81"/>
    </row>
    <row r="147" spans="1:12" s="78" customFormat="1" ht="40.5" customHeight="1" hidden="1">
      <c r="A147" s="61"/>
      <c r="B147" s="60"/>
      <c r="C147" s="62" t="s">
        <v>22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92" customFormat="1" ht="37.5" hidden="1">
      <c r="A148" s="27">
        <v>756</v>
      </c>
      <c r="B148" s="74"/>
      <c r="C148" s="108" t="s">
        <v>75</v>
      </c>
      <c r="D148" s="87">
        <v>60500</v>
      </c>
      <c r="E148" s="47">
        <f>E150</f>
        <v>0</v>
      </c>
      <c r="F148" s="109"/>
      <c r="G148" s="88"/>
      <c r="H148" s="88"/>
      <c r="I148" s="89"/>
      <c r="J148" s="88"/>
      <c r="K148" s="90"/>
      <c r="L148" s="91"/>
    </row>
    <row r="149" spans="1:12" s="78" customFormat="1" ht="12.75" customHeight="1" hidden="1">
      <c r="A149" s="61"/>
      <c r="B149" s="60">
        <v>75647</v>
      </c>
      <c r="C149" s="110" t="s">
        <v>76</v>
      </c>
      <c r="D149" s="79">
        <v>60500</v>
      </c>
      <c r="E149" s="55">
        <f>E150</f>
        <v>0</v>
      </c>
      <c r="F149" s="82"/>
      <c r="G149" s="80"/>
      <c r="H149" s="80"/>
      <c r="I149" s="3"/>
      <c r="J149" s="80"/>
      <c r="K149" s="2"/>
      <c r="L149" s="81"/>
    </row>
    <row r="150" spans="1:12" s="78" customFormat="1" ht="37.5" hidden="1">
      <c r="A150" s="61"/>
      <c r="B150" s="111"/>
      <c r="C150" s="112" t="s">
        <v>22</v>
      </c>
      <c r="D150" s="113"/>
      <c r="E150" s="55"/>
      <c r="F150" s="82"/>
      <c r="G150" s="80"/>
      <c r="H150" s="80"/>
      <c r="I150" s="3"/>
      <c r="J150" s="80"/>
      <c r="K150" s="2"/>
      <c r="L150" s="81"/>
    </row>
    <row r="151" spans="1:12" s="92" customFormat="1" ht="18.75" hidden="1">
      <c r="A151" s="27">
        <v>757</v>
      </c>
      <c r="B151" s="74"/>
      <c r="C151" s="114" t="s">
        <v>77</v>
      </c>
      <c r="D151" s="87">
        <v>270000</v>
      </c>
      <c r="E151" s="47">
        <f>E152</f>
        <v>0</v>
      </c>
      <c r="F151" s="109"/>
      <c r="G151" s="88"/>
      <c r="H151" s="88"/>
      <c r="I151" s="115"/>
      <c r="J151" s="88"/>
      <c r="K151" s="90"/>
      <c r="L151" s="91"/>
    </row>
    <row r="152" spans="1:12" s="78" customFormat="1" ht="18.75" hidden="1">
      <c r="A152" s="61"/>
      <c r="B152" s="60">
        <v>75702</v>
      </c>
      <c r="C152" s="63" t="s">
        <v>78</v>
      </c>
      <c r="D152" s="79">
        <v>270000</v>
      </c>
      <c r="E152" s="55"/>
      <c r="F152" s="82"/>
      <c r="G152" s="80"/>
      <c r="H152" s="80"/>
      <c r="I152" s="116"/>
      <c r="J152" s="80"/>
      <c r="K152" s="2"/>
      <c r="L152" s="81"/>
    </row>
    <row r="153" spans="1:12" s="78" customFormat="1" ht="18.75" hidden="1">
      <c r="A153" s="61"/>
      <c r="B153" s="60"/>
      <c r="C153" s="63"/>
      <c r="D153" s="79"/>
      <c r="E153" s="55"/>
      <c r="F153" s="82"/>
      <c r="G153" s="80"/>
      <c r="H153" s="80"/>
      <c r="I153" s="116"/>
      <c r="J153" s="80"/>
      <c r="K153" s="2"/>
      <c r="L153" s="81"/>
    </row>
    <row r="154" spans="1:12" s="78" customFormat="1" ht="18.75" hidden="1">
      <c r="A154" s="61"/>
      <c r="B154" s="60">
        <v>75478</v>
      </c>
      <c r="C154" s="63" t="s">
        <v>79</v>
      </c>
      <c r="D154" s="79"/>
      <c r="E154" s="55"/>
      <c r="F154" s="82">
        <f>F155</f>
        <v>0</v>
      </c>
      <c r="G154" s="80"/>
      <c r="H154" s="80"/>
      <c r="I154" s="116"/>
      <c r="J154" s="80"/>
      <c r="K154" s="2"/>
      <c r="L154" s="81"/>
    </row>
    <row r="155" spans="1:12" s="78" customFormat="1" ht="37.5" hidden="1">
      <c r="A155" s="61"/>
      <c r="B155" s="60"/>
      <c r="C155" s="70" t="s">
        <v>22</v>
      </c>
      <c r="D155" s="79"/>
      <c r="E155" s="55"/>
      <c r="F155" s="82"/>
      <c r="G155" s="80"/>
      <c r="H155" s="80"/>
      <c r="I155" s="116"/>
      <c r="J155" s="80"/>
      <c r="K155" s="2"/>
      <c r="L155" s="81"/>
    </row>
    <row r="156" spans="1:12" s="78" customFormat="1" ht="56.25" hidden="1">
      <c r="A156" s="61"/>
      <c r="B156" s="60"/>
      <c r="C156" s="162" t="s">
        <v>43</v>
      </c>
      <c r="D156" s="79"/>
      <c r="E156" s="55"/>
      <c r="F156" s="82"/>
      <c r="G156" s="80"/>
      <c r="H156" s="80"/>
      <c r="I156" s="116"/>
      <c r="J156" s="80"/>
      <c r="K156" s="2"/>
      <c r="L156" s="81"/>
    </row>
    <row r="157" spans="1:12" s="78" customFormat="1" ht="56.25" hidden="1">
      <c r="A157" s="61"/>
      <c r="B157" s="60"/>
      <c r="C157" s="163" t="s">
        <v>138</v>
      </c>
      <c r="D157" s="79"/>
      <c r="E157" s="55"/>
      <c r="F157" s="82"/>
      <c r="G157" s="80"/>
      <c r="H157" s="80"/>
      <c r="I157" s="116"/>
      <c r="J157" s="80"/>
      <c r="K157" s="2"/>
      <c r="L157" s="81"/>
    </row>
    <row r="158" spans="1:12" s="92" customFormat="1" ht="18.75">
      <c r="A158" s="27">
        <v>758</v>
      </c>
      <c r="B158" s="74"/>
      <c r="C158" s="26" t="s">
        <v>80</v>
      </c>
      <c r="D158" s="87"/>
      <c r="E158" s="47">
        <f>E159</f>
        <v>20000</v>
      </c>
      <c r="F158" s="47">
        <f>F159</f>
        <v>0</v>
      </c>
      <c r="G158" s="88"/>
      <c r="H158" s="88"/>
      <c r="I158" s="115"/>
      <c r="J158" s="88"/>
      <c r="K158" s="90"/>
      <c r="L158" s="91"/>
    </row>
    <row r="159" spans="1:12" s="78" customFormat="1" ht="18.75">
      <c r="A159" s="61"/>
      <c r="B159" s="60">
        <v>75818</v>
      </c>
      <c r="C159" s="63" t="s">
        <v>81</v>
      </c>
      <c r="D159" s="79"/>
      <c r="E159" s="82">
        <f>E160</f>
        <v>20000</v>
      </c>
      <c r="G159" s="80"/>
      <c r="H159" s="80"/>
      <c r="I159" s="3"/>
      <c r="J159" s="80"/>
      <c r="K159" s="2"/>
      <c r="L159" s="81"/>
    </row>
    <row r="160" spans="1:12" s="78" customFormat="1" ht="38.25" customHeight="1">
      <c r="A160" s="61"/>
      <c r="B160" s="60"/>
      <c r="C160" s="162" t="s">
        <v>22</v>
      </c>
      <c r="D160" s="79"/>
      <c r="E160" s="55">
        <v>20000</v>
      </c>
      <c r="F160" s="82"/>
      <c r="G160" s="2"/>
      <c r="H160" s="80"/>
      <c r="I160" s="3"/>
      <c r="J160" s="80"/>
      <c r="K160" s="2"/>
      <c r="L160" s="81"/>
    </row>
    <row r="161" spans="1:12" s="92" customFormat="1" ht="18.75" hidden="1">
      <c r="A161" s="27">
        <v>801</v>
      </c>
      <c r="B161" s="74"/>
      <c r="C161" s="92" t="s">
        <v>8</v>
      </c>
      <c r="D161" s="87">
        <f>+D163+D168+D172+D177+D181+D183+D187+D190+D194</f>
        <v>14535753</v>
      </c>
      <c r="E161" s="47">
        <f>E168+E177+E181+E183+E163+E172+E187+E190+H173</f>
        <v>0</v>
      </c>
      <c r="F161" s="47">
        <f>F168+F177+F181+F183+F163+F172+F187+F190</f>
        <v>0</v>
      </c>
      <c r="G161" s="88"/>
      <c r="H161" s="88"/>
      <c r="I161" s="88"/>
      <c r="J161" s="88"/>
      <c r="K161" s="90"/>
      <c r="L161" s="91"/>
    </row>
    <row r="162" spans="2:12" s="117" customFormat="1" ht="18.75" hidden="1">
      <c r="B162" s="118"/>
      <c r="D162" s="119"/>
      <c r="E162" s="120"/>
      <c r="F162" s="121"/>
      <c r="G162" s="116"/>
      <c r="H162" s="116"/>
      <c r="I162" s="116"/>
      <c r="J162" s="116"/>
      <c r="K162" s="3"/>
      <c r="L162" s="122"/>
    </row>
    <row r="163" spans="1:12" s="117" customFormat="1" ht="18.75" hidden="1">
      <c r="A163" s="78"/>
      <c r="B163" s="60">
        <v>80101</v>
      </c>
      <c r="C163" s="78" t="s">
        <v>82</v>
      </c>
      <c r="D163" s="79">
        <v>8626053</v>
      </c>
      <c r="E163" s="82">
        <f>E164+E165+E166+E167</f>
        <v>0</v>
      </c>
      <c r="F163" s="82">
        <f>F164+F165+F166+F167</f>
        <v>0</v>
      </c>
      <c r="G163" s="116"/>
      <c r="H163" s="116"/>
      <c r="I163" s="116"/>
      <c r="J163" s="116"/>
      <c r="K163" s="3"/>
      <c r="L163" s="122"/>
    </row>
    <row r="164" spans="1:12" s="117" customFormat="1" ht="35.25" customHeight="1" hidden="1">
      <c r="A164" s="78"/>
      <c r="B164" s="60"/>
      <c r="C164" s="62" t="s">
        <v>21</v>
      </c>
      <c r="D164" s="79"/>
      <c r="E164" s="82"/>
      <c r="F164" s="82"/>
      <c r="G164" s="116"/>
      <c r="H164" s="116"/>
      <c r="I164" s="116"/>
      <c r="J164" s="116"/>
      <c r="K164" s="3"/>
      <c r="L164" s="122"/>
    </row>
    <row r="165" spans="2:12" s="117" customFormat="1" ht="33" customHeight="1" hidden="1">
      <c r="B165" s="118"/>
      <c r="C165" s="62" t="s">
        <v>22</v>
      </c>
      <c r="D165" s="119"/>
      <c r="E165" s="82"/>
      <c r="F165" s="82"/>
      <c r="G165" s="116"/>
      <c r="H165" s="116"/>
      <c r="I165" s="116"/>
      <c r="J165" s="116"/>
      <c r="K165" s="3"/>
      <c r="L165" s="122"/>
    </row>
    <row r="166" spans="2:12" s="117" customFormat="1" ht="37.5" hidden="1">
      <c r="B166" s="118"/>
      <c r="C166" s="62" t="s">
        <v>24</v>
      </c>
      <c r="D166" s="119"/>
      <c r="E166" s="82"/>
      <c r="F166" s="121"/>
      <c r="G166" s="116"/>
      <c r="H166" s="116"/>
      <c r="I166" s="116"/>
      <c r="J166" s="116"/>
      <c r="K166" s="3"/>
      <c r="L166" s="122"/>
    </row>
    <row r="167" spans="2:12" s="78" customFormat="1" ht="18.75" hidden="1">
      <c r="B167" s="60"/>
      <c r="C167" s="62" t="s">
        <v>28</v>
      </c>
      <c r="D167" s="79"/>
      <c r="E167" s="82"/>
      <c r="F167" s="82"/>
      <c r="G167" s="80"/>
      <c r="H167" s="80"/>
      <c r="I167" s="116"/>
      <c r="J167" s="80"/>
      <c r="K167" s="2"/>
      <c r="L167" s="81"/>
    </row>
    <row r="168" spans="2:12" s="78" customFormat="1" ht="18.75" hidden="1">
      <c r="B168" s="60">
        <v>80103</v>
      </c>
      <c r="C168" s="78" t="s">
        <v>83</v>
      </c>
      <c r="D168" s="79">
        <v>717380</v>
      </c>
      <c r="E168" s="82">
        <f>E169+E170+E171</f>
        <v>0</v>
      </c>
      <c r="F168" s="82">
        <f>F169+F170</f>
        <v>0</v>
      </c>
      <c r="G168" s="80"/>
      <c r="H168" s="80"/>
      <c r="I168" s="116"/>
      <c r="J168" s="80"/>
      <c r="K168" s="2"/>
      <c r="L168" s="81"/>
    </row>
    <row r="169" spans="2:12" s="78" customFormat="1" ht="34.5" customHeight="1" hidden="1">
      <c r="B169" s="60"/>
      <c r="C169" s="62" t="s">
        <v>21</v>
      </c>
      <c r="D169" s="79"/>
      <c r="E169" s="82"/>
      <c r="F169" s="82"/>
      <c r="G169" s="80"/>
      <c r="H169" s="80"/>
      <c r="I169" s="116"/>
      <c r="J169" s="80"/>
      <c r="K169" s="2"/>
      <c r="L169" s="81"/>
    </row>
    <row r="170" spans="2:12" s="78" customFormat="1" ht="35.25" customHeight="1" hidden="1">
      <c r="B170" s="60"/>
      <c r="C170" s="62" t="s">
        <v>22</v>
      </c>
      <c r="D170" s="79"/>
      <c r="E170" s="82"/>
      <c r="F170" s="82"/>
      <c r="G170" s="80"/>
      <c r="H170" s="80"/>
      <c r="I170" s="116"/>
      <c r="J170" s="80"/>
      <c r="K170" s="2"/>
      <c r="L170" s="81"/>
    </row>
    <row r="171" spans="2:12" s="78" customFormat="1" ht="35.25" customHeight="1" hidden="1">
      <c r="B171" s="60"/>
      <c r="C171" s="62" t="s">
        <v>24</v>
      </c>
      <c r="D171" s="79"/>
      <c r="E171" s="82"/>
      <c r="F171" s="82"/>
      <c r="G171" s="80"/>
      <c r="H171" s="80"/>
      <c r="I171" s="116"/>
      <c r="J171" s="80"/>
      <c r="K171" s="2"/>
      <c r="L171" s="81"/>
    </row>
    <row r="172" spans="2:12" s="78" customFormat="1" ht="21" customHeight="1" hidden="1">
      <c r="B172" s="60">
        <v>80104</v>
      </c>
      <c r="C172" s="78" t="s">
        <v>84</v>
      </c>
      <c r="D172" s="79">
        <v>901950</v>
      </c>
      <c r="E172" s="82">
        <f>E175+E176+E173+E174</f>
        <v>0</v>
      </c>
      <c r="F172" s="82">
        <f>F173+F174+F175+F176</f>
        <v>0</v>
      </c>
      <c r="G172" s="80"/>
      <c r="H172" s="80"/>
      <c r="I172" s="116"/>
      <c r="J172" s="80"/>
      <c r="K172" s="2"/>
      <c r="L172" s="81"/>
    </row>
    <row r="173" spans="2:12" s="78" customFormat="1" ht="37.5" customHeight="1" hidden="1">
      <c r="B173" s="60"/>
      <c r="C173" s="62" t="s">
        <v>21</v>
      </c>
      <c r="D173" s="79"/>
      <c r="E173" s="82"/>
      <c r="F173" s="82"/>
      <c r="G173" s="80"/>
      <c r="H173" s="80"/>
      <c r="I173" s="116"/>
      <c r="J173" s="80"/>
      <c r="K173" s="2"/>
      <c r="L173" s="81"/>
    </row>
    <row r="174" spans="2:12" s="78" customFormat="1" ht="35.25" customHeight="1" hidden="1">
      <c r="B174" s="60"/>
      <c r="C174" s="62" t="s">
        <v>22</v>
      </c>
      <c r="D174" s="79"/>
      <c r="E174" s="82"/>
      <c r="F174" s="82"/>
      <c r="G174" s="80"/>
      <c r="H174" s="80"/>
      <c r="I174" s="116"/>
      <c r="J174" s="80"/>
      <c r="K174" s="2"/>
      <c r="L174" s="81"/>
    </row>
    <row r="175" spans="2:12" s="78" customFormat="1" ht="36.75" customHeight="1" hidden="1">
      <c r="B175" s="60"/>
      <c r="C175" s="62" t="s">
        <v>22</v>
      </c>
      <c r="D175" s="79"/>
      <c r="E175" s="82"/>
      <c r="F175" s="82"/>
      <c r="G175" s="80"/>
      <c r="H175" s="80"/>
      <c r="I175" s="116"/>
      <c r="J175" s="80"/>
      <c r="K175" s="2"/>
      <c r="L175" s="81"/>
    </row>
    <row r="176" spans="2:12" s="78" customFormat="1" ht="18.75" hidden="1">
      <c r="B176" s="60"/>
      <c r="C176" s="62" t="s">
        <v>28</v>
      </c>
      <c r="D176" s="79"/>
      <c r="E176" s="82"/>
      <c r="F176" s="82"/>
      <c r="G176" s="80"/>
      <c r="H176" s="80"/>
      <c r="I176" s="116"/>
      <c r="J176" s="80"/>
      <c r="K176" s="2"/>
      <c r="L176" s="81"/>
    </row>
    <row r="177" spans="2:12" s="78" customFormat="1" ht="18.75" hidden="1">
      <c r="B177" s="60">
        <v>80110</v>
      </c>
      <c r="C177" s="78" t="s">
        <v>85</v>
      </c>
      <c r="D177" s="79">
        <v>3423190</v>
      </c>
      <c r="E177" s="82">
        <f>E178++E179+E180</f>
        <v>0</v>
      </c>
      <c r="F177" s="82">
        <f>F178+F179</f>
        <v>0</v>
      </c>
      <c r="G177" s="80"/>
      <c r="H177" s="80"/>
      <c r="I177" s="116"/>
      <c r="J177" s="80"/>
      <c r="K177" s="2"/>
      <c r="L177" s="81"/>
    </row>
    <row r="178" spans="2:12" s="78" customFormat="1" ht="37.5" customHeight="1" hidden="1">
      <c r="B178" s="60"/>
      <c r="C178" s="62" t="s">
        <v>21</v>
      </c>
      <c r="D178" s="79"/>
      <c r="E178" s="82"/>
      <c r="F178" s="82"/>
      <c r="G178" s="80"/>
      <c r="H178" s="80"/>
      <c r="I178" s="116"/>
      <c r="J178" s="80"/>
      <c r="K178" s="2"/>
      <c r="L178" s="81"/>
    </row>
    <row r="179" spans="2:12" s="78" customFormat="1" ht="35.25" customHeight="1" hidden="1">
      <c r="B179" s="60"/>
      <c r="C179" s="62" t="s">
        <v>22</v>
      </c>
      <c r="D179" s="79"/>
      <c r="E179" s="82"/>
      <c r="F179" s="82"/>
      <c r="G179" s="80"/>
      <c r="H179" s="80"/>
      <c r="I179" s="116"/>
      <c r="J179" s="80"/>
      <c r="K179" s="2"/>
      <c r="L179" s="81"/>
    </row>
    <row r="180" spans="2:12" s="78" customFormat="1" ht="36.75" customHeight="1" hidden="1">
      <c r="B180" s="60"/>
      <c r="C180" s="62" t="s">
        <v>24</v>
      </c>
      <c r="D180" s="79"/>
      <c r="E180" s="82"/>
      <c r="F180" s="82"/>
      <c r="G180" s="80"/>
      <c r="H180" s="80"/>
      <c r="I180" s="116"/>
      <c r="J180" s="80"/>
      <c r="K180" s="2"/>
      <c r="L180" s="81"/>
    </row>
    <row r="181" spans="2:12" s="78" customFormat="1" ht="18.75" hidden="1">
      <c r="B181" s="60">
        <v>80113</v>
      </c>
      <c r="C181" s="78" t="s">
        <v>86</v>
      </c>
      <c r="D181" s="79">
        <v>181200</v>
      </c>
      <c r="E181" s="82">
        <f>E182</f>
        <v>0</v>
      </c>
      <c r="F181" s="82">
        <f>F182</f>
        <v>0</v>
      </c>
      <c r="G181" s="80"/>
      <c r="H181" s="80"/>
      <c r="I181" s="116"/>
      <c r="J181" s="80"/>
      <c r="K181" s="2"/>
      <c r="L181" s="81"/>
    </row>
    <row r="182" spans="2:12" s="78" customFormat="1" ht="33.75" customHeight="1" hidden="1">
      <c r="B182" s="60"/>
      <c r="C182" s="62" t="s">
        <v>21</v>
      </c>
      <c r="D182" s="79"/>
      <c r="E182" s="82"/>
      <c r="F182" s="82"/>
      <c r="G182" s="80"/>
      <c r="H182" s="80"/>
      <c r="I182" s="116"/>
      <c r="J182" s="80"/>
      <c r="K182" s="2"/>
      <c r="L182" s="81"/>
    </row>
    <row r="183" spans="2:12" s="78" customFormat="1" ht="18.75" hidden="1">
      <c r="B183" s="60">
        <v>80148</v>
      </c>
      <c r="C183" s="78" t="s">
        <v>87</v>
      </c>
      <c r="D183" s="79">
        <v>293180</v>
      </c>
      <c r="E183" s="82">
        <f>E184+E185+E186</f>
        <v>0</v>
      </c>
      <c r="F183" s="82">
        <f>F184+F185</f>
        <v>0</v>
      </c>
      <c r="G183" s="80"/>
      <c r="H183" s="80"/>
      <c r="I183" s="116"/>
      <c r="J183" s="80"/>
      <c r="K183" s="2"/>
      <c r="L183" s="81"/>
    </row>
    <row r="184" spans="2:12" s="78" customFormat="1" ht="34.5" customHeight="1" hidden="1">
      <c r="B184" s="60"/>
      <c r="C184" s="62" t="s">
        <v>21</v>
      </c>
      <c r="D184" s="79"/>
      <c r="E184" s="82"/>
      <c r="F184" s="82"/>
      <c r="G184" s="80"/>
      <c r="H184" s="80"/>
      <c r="I184" s="116"/>
      <c r="J184" s="80"/>
      <c r="K184" s="2"/>
      <c r="L184" s="81"/>
    </row>
    <row r="185" spans="2:12" s="78" customFormat="1" ht="36" customHeight="1" hidden="1">
      <c r="B185" s="60"/>
      <c r="C185" s="62" t="s">
        <v>22</v>
      </c>
      <c r="D185" s="79"/>
      <c r="E185" s="82"/>
      <c r="F185" s="82"/>
      <c r="G185" s="80"/>
      <c r="H185" s="80"/>
      <c r="I185" s="116"/>
      <c r="J185" s="80"/>
      <c r="K185" s="2"/>
      <c r="L185" s="81"/>
    </row>
    <row r="186" spans="2:12" s="78" customFormat="1" ht="36" customHeight="1" hidden="1">
      <c r="B186" s="60"/>
      <c r="C186" s="62" t="s">
        <v>24</v>
      </c>
      <c r="D186" s="79"/>
      <c r="E186" s="82"/>
      <c r="F186" s="82"/>
      <c r="G186" s="80"/>
      <c r="H186" s="80"/>
      <c r="I186" s="116"/>
      <c r="J186" s="80"/>
      <c r="K186" s="2"/>
      <c r="L186" s="81"/>
    </row>
    <row r="187" spans="2:12" s="78" customFormat="1" ht="18.75" hidden="1">
      <c r="B187" s="60">
        <v>80195</v>
      </c>
      <c r="C187" s="83" t="s">
        <v>41</v>
      </c>
      <c r="D187" s="79">
        <v>115300</v>
      </c>
      <c r="E187" s="82">
        <f>E188+E189</f>
        <v>0</v>
      </c>
      <c r="F187" s="82">
        <f>F188+F189</f>
        <v>0</v>
      </c>
      <c r="G187" s="80"/>
      <c r="H187" s="80"/>
      <c r="I187" s="116"/>
      <c r="J187" s="80"/>
      <c r="K187" s="2"/>
      <c r="L187" s="81"/>
    </row>
    <row r="188" spans="2:12" s="78" customFormat="1" ht="33" customHeight="1" hidden="1">
      <c r="B188" s="111"/>
      <c r="C188" s="62" t="s">
        <v>88</v>
      </c>
      <c r="D188" s="113"/>
      <c r="E188" s="82"/>
      <c r="F188" s="82"/>
      <c r="G188" s="80"/>
      <c r="H188" s="80"/>
      <c r="I188" s="116"/>
      <c r="J188" s="80"/>
      <c r="K188" s="2"/>
      <c r="L188" s="81"/>
    </row>
    <row r="189" spans="2:12" s="78" customFormat="1" ht="30" customHeight="1" hidden="1">
      <c r="B189" s="111"/>
      <c r="C189" s="62" t="s">
        <v>89</v>
      </c>
      <c r="D189" s="113"/>
      <c r="E189" s="82"/>
      <c r="F189" s="82"/>
      <c r="G189" s="80"/>
      <c r="H189" s="80"/>
      <c r="I189" s="116"/>
      <c r="J189" s="80"/>
      <c r="K189" s="2"/>
      <c r="L189" s="81"/>
    </row>
    <row r="190" spans="2:12" s="78" customFormat="1" ht="18.75" hidden="1">
      <c r="B190" s="60">
        <v>80114</v>
      </c>
      <c r="C190" s="78" t="s">
        <v>90</v>
      </c>
      <c r="D190" s="79">
        <v>264050</v>
      </c>
      <c r="E190" s="82">
        <f>E191+E192</f>
        <v>0</v>
      </c>
      <c r="F190" s="82">
        <f>F191+F192+F193</f>
        <v>0</v>
      </c>
      <c r="G190" s="80"/>
      <c r="H190" s="80"/>
      <c r="I190" s="116"/>
      <c r="J190" s="80"/>
      <c r="K190" s="2"/>
      <c r="L190" s="81"/>
    </row>
    <row r="191" spans="2:12" s="78" customFormat="1" ht="36.75" customHeight="1" hidden="1">
      <c r="B191" s="60"/>
      <c r="C191" s="62" t="s">
        <v>21</v>
      </c>
      <c r="D191" s="79"/>
      <c r="E191" s="82"/>
      <c r="F191" s="82"/>
      <c r="G191" s="80"/>
      <c r="H191" s="80"/>
      <c r="I191" s="116"/>
      <c r="J191" s="80"/>
      <c r="K191" s="2"/>
      <c r="L191" s="81"/>
    </row>
    <row r="192" spans="2:12" s="78" customFormat="1" ht="38.25" customHeight="1" hidden="1">
      <c r="B192" s="60"/>
      <c r="C192" s="62" t="s">
        <v>22</v>
      </c>
      <c r="D192" s="79"/>
      <c r="E192" s="82"/>
      <c r="F192" s="82"/>
      <c r="G192" s="80"/>
      <c r="H192" s="80"/>
      <c r="I192" s="116"/>
      <c r="J192" s="80"/>
      <c r="K192" s="2"/>
      <c r="L192" s="81"/>
    </row>
    <row r="193" spans="2:12" s="78" customFormat="1" ht="18" customHeight="1" hidden="1">
      <c r="B193" s="60"/>
      <c r="C193" s="62" t="s">
        <v>28</v>
      </c>
      <c r="D193" s="79"/>
      <c r="E193" s="82"/>
      <c r="F193" s="82"/>
      <c r="G193" s="80"/>
      <c r="H193" s="80"/>
      <c r="I193" s="116"/>
      <c r="J193" s="80"/>
      <c r="K193" s="2"/>
      <c r="L193" s="81"/>
    </row>
    <row r="194" spans="2:12" s="78" customFormat="1" ht="18.75" hidden="1">
      <c r="B194" s="60">
        <v>80197</v>
      </c>
      <c r="C194" s="53" t="s">
        <v>91</v>
      </c>
      <c r="D194" s="79">
        <v>13450</v>
      </c>
      <c r="E194" s="82"/>
      <c r="F194" s="82"/>
      <c r="G194" s="80"/>
      <c r="H194" s="80"/>
      <c r="I194" s="116"/>
      <c r="J194" s="80"/>
      <c r="K194" s="2"/>
      <c r="L194" s="81"/>
    </row>
    <row r="195" spans="2:12" s="78" customFormat="1" ht="18.75" hidden="1">
      <c r="B195" s="60"/>
      <c r="C195"/>
      <c r="D195" s="79"/>
      <c r="E195" s="82"/>
      <c r="F195" s="82"/>
      <c r="G195" s="56"/>
      <c r="H195" s="80"/>
      <c r="I195" s="116"/>
      <c r="J195" s="80"/>
      <c r="K195" s="2"/>
      <c r="L195" s="81"/>
    </row>
    <row r="196" spans="1:12" s="92" customFormat="1" ht="18.75" hidden="1">
      <c r="A196" s="27">
        <v>851</v>
      </c>
      <c r="B196" s="74"/>
      <c r="C196" s="19" t="s">
        <v>92</v>
      </c>
      <c r="D196" s="46">
        <f>+D197+D199+D200+D201</f>
        <v>241000</v>
      </c>
      <c r="E196" s="47">
        <f>E197</f>
        <v>0</v>
      </c>
      <c r="F196" s="47">
        <f>F201</f>
        <v>0</v>
      </c>
      <c r="G196" s="48"/>
      <c r="H196" s="48"/>
      <c r="I196" s="123"/>
      <c r="J196" s="71"/>
      <c r="K196" s="90"/>
      <c r="L196" s="91"/>
    </row>
    <row r="197" spans="2:12" s="78" customFormat="1" ht="18.75" hidden="1">
      <c r="B197" s="60">
        <v>85149</v>
      </c>
      <c r="C197" s="53" t="s">
        <v>93</v>
      </c>
      <c r="D197" s="79">
        <v>46000</v>
      </c>
      <c r="E197" s="82">
        <f>E198</f>
        <v>0</v>
      </c>
      <c r="F197" s="82"/>
      <c r="G197" s="80"/>
      <c r="H197" s="80"/>
      <c r="I197" s="116"/>
      <c r="J197" s="80"/>
      <c r="K197" s="2"/>
      <c r="L197" s="81"/>
    </row>
    <row r="198" spans="2:12" s="78" customFormat="1" ht="37.5" hidden="1">
      <c r="B198" s="60"/>
      <c r="C198" s="62" t="s">
        <v>22</v>
      </c>
      <c r="D198" s="79"/>
      <c r="E198" s="82"/>
      <c r="F198" s="82"/>
      <c r="G198" s="80"/>
      <c r="H198" s="80"/>
      <c r="I198" s="116"/>
      <c r="J198" s="80"/>
      <c r="K198" s="2"/>
      <c r="L198" s="81"/>
    </row>
    <row r="199" spans="2:12" s="78" customFormat="1" ht="18.75" hidden="1">
      <c r="B199" s="60">
        <v>85153</v>
      </c>
      <c r="C199" s="53" t="s">
        <v>94</v>
      </c>
      <c r="D199" s="79">
        <v>9000</v>
      </c>
      <c r="E199" s="82"/>
      <c r="F199" s="82"/>
      <c r="G199" s="80"/>
      <c r="H199" s="80"/>
      <c r="I199" s="116"/>
      <c r="J199" s="80"/>
      <c r="K199" s="2"/>
      <c r="L199" s="81"/>
    </row>
    <row r="200" spans="2:12" s="78" customFormat="1" ht="18.75" hidden="1">
      <c r="B200" s="60">
        <v>85154</v>
      </c>
      <c r="C200" s="53" t="s">
        <v>95</v>
      </c>
      <c r="D200" s="79">
        <v>185000</v>
      </c>
      <c r="E200" s="82"/>
      <c r="F200" s="82"/>
      <c r="G200" s="80"/>
      <c r="H200" s="80"/>
      <c r="I200" s="116"/>
      <c r="J200" s="80"/>
      <c r="K200" s="2"/>
      <c r="L200" s="81"/>
    </row>
    <row r="201" spans="2:12" s="78" customFormat="1" ht="18.75" hidden="1">
      <c r="B201" s="60">
        <v>85195</v>
      </c>
      <c r="C201" s="53" t="s">
        <v>41</v>
      </c>
      <c r="D201" s="79">
        <v>1000</v>
      </c>
      <c r="E201" s="82"/>
      <c r="F201" s="82">
        <f>F202+F203</f>
        <v>0</v>
      </c>
      <c r="G201" s="80"/>
      <c r="H201" s="80"/>
      <c r="I201" s="116"/>
      <c r="J201" s="80"/>
      <c r="K201" s="2"/>
      <c r="L201" s="81"/>
    </row>
    <row r="202" spans="2:12" s="78" customFormat="1" ht="54.75" customHeight="1" hidden="1">
      <c r="B202" s="60"/>
      <c r="C202" s="62" t="s">
        <v>42</v>
      </c>
      <c r="D202" s="79"/>
      <c r="E202" s="82"/>
      <c r="F202" s="82"/>
      <c r="G202" s="80"/>
      <c r="H202" s="80"/>
      <c r="I202" s="116"/>
      <c r="J202" s="80"/>
      <c r="K202" s="2"/>
      <c r="L202" s="81"/>
    </row>
    <row r="203" spans="2:12" s="78" customFormat="1" ht="54.75" customHeight="1" hidden="1">
      <c r="B203" s="60"/>
      <c r="C203" s="62" t="s">
        <v>43</v>
      </c>
      <c r="D203" s="79"/>
      <c r="E203" s="82"/>
      <c r="F203" s="82"/>
      <c r="G203" s="80"/>
      <c r="H203" s="80"/>
      <c r="I203" s="116"/>
      <c r="J203" s="80"/>
      <c r="K203" s="2"/>
      <c r="L203" s="81"/>
    </row>
    <row r="204" spans="1:12" s="92" customFormat="1" ht="17.25" customHeight="1">
      <c r="A204" s="27">
        <v>852</v>
      </c>
      <c r="B204" s="74"/>
      <c r="C204" s="19" t="s">
        <v>11</v>
      </c>
      <c r="D204" s="87">
        <f>+D205+D207+D212+D215+D222+D225+D227+D232+D235</f>
        <v>4744953</v>
      </c>
      <c r="E204" s="109">
        <f>E207+E212+E215+E222+E227+E235+E225+E239</f>
        <v>0</v>
      </c>
      <c r="F204" s="109">
        <f>F217+F239+F227+F215+F235+F205+F207+F212+F222</f>
        <v>382.22</v>
      </c>
      <c r="G204" s="88">
        <f>E204-F204</f>
        <v>-382.22</v>
      </c>
      <c r="H204" s="88"/>
      <c r="I204" s="115"/>
      <c r="J204" s="88"/>
      <c r="K204" s="90"/>
      <c r="L204" s="91"/>
    </row>
    <row r="205" spans="2:12" s="78" customFormat="1" ht="17.25" customHeight="1" hidden="1">
      <c r="B205" s="60">
        <v>85206</v>
      </c>
      <c r="C205" s="53" t="s">
        <v>121</v>
      </c>
      <c r="D205" s="79">
        <v>25000</v>
      </c>
      <c r="E205" s="82"/>
      <c r="F205" s="82">
        <f>F206</f>
        <v>0</v>
      </c>
      <c r="G205" s="80"/>
      <c r="H205" s="80"/>
      <c r="I205" s="116"/>
      <c r="J205" s="80"/>
      <c r="K205" s="2"/>
      <c r="L205" s="81"/>
    </row>
    <row r="206" spans="2:12" s="78" customFormat="1" ht="36" customHeight="1" hidden="1">
      <c r="B206" s="60"/>
      <c r="C206" s="145" t="s">
        <v>64</v>
      </c>
      <c r="D206" s="79"/>
      <c r="E206" s="82"/>
      <c r="F206" s="82"/>
      <c r="G206" s="124">
        <v>2320</v>
      </c>
      <c r="H206" s="80"/>
      <c r="I206" s="116"/>
      <c r="J206" s="80"/>
      <c r="K206" s="2"/>
      <c r="L206" s="81"/>
    </row>
    <row r="207" spans="2:12" s="78" customFormat="1" ht="35.25" customHeight="1" hidden="1">
      <c r="B207" s="60">
        <v>85212</v>
      </c>
      <c r="C207" s="125" t="s">
        <v>96</v>
      </c>
      <c r="D207" s="79">
        <v>2867662</v>
      </c>
      <c r="E207" s="82">
        <f>E210+E211</f>
        <v>0</v>
      </c>
      <c r="F207" s="82">
        <f>F208+F209+F211</f>
        <v>0</v>
      </c>
      <c r="G207" s="80"/>
      <c r="H207" s="80"/>
      <c r="I207" s="116"/>
      <c r="J207" s="80"/>
      <c r="K207" s="2"/>
      <c r="L207" s="81"/>
    </row>
    <row r="208" spans="2:12" s="78" customFormat="1" ht="34.5" customHeight="1" hidden="1">
      <c r="B208" s="60"/>
      <c r="C208" s="62" t="s">
        <v>22</v>
      </c>
      <c r="D208" s="79"/>
      <c r="E208" s="82"/>
      <c r="F208" s="82"/>
      <c r="G208" s="80"/>
      <c r="H208" s="80"/>
      <c r="I208" s="116"/>
      <c r="J208" s="80"/>
      <c r="K208" s="2"/>
      <c r="L208" s="81"/>
    </row>
    <row r="209" spans="2:12" s="78" customFormat="1" ht="36" customHeight="1" hidden="1">
      <c r="B209" s="60"/>
      <c r="C209" s="145" t="s">
        <v>64</v>
      </c>
      <c r="D209" s="79"/>
      <c r="E209" s="82"/>
      <c r="F209" s="82"/>
      <c r="G209" s="80"/>
      <c r="H209" s="80"/>
      <c r="I209" s="116"/>
      <c r="J209" s="80"/>
      <c r="K209" s="2"/>
      <c r="L209" s="81"/>
    </row>
    <row r="210" spans="2:12" s="78" customFormat="1" ht="17.25" customHeight="1" hidden="1">
      <c r="B210" s="60"/>
      <c r="C210" s="62" t="s">
        <v>23</v>
      </c>
      <c r="D210" s="79"/>
      <c r="E210" s="82"/>
      <c r="F210" s="82"/>
      <c r="G210" s="80"/>
      <c r="H210" s="80"/>
      <c r="I210" s="116"/>
      <c r="J210" s="80"/>
      <c r="K210" s="2"/>
      <c r="L210" s="81"/>
    </row>
    <row r="211" spans="2:12" s="78" customFormat="1" ht="18.75" customHeight="1" hidden="1">
      <c r="B211" s="60"/>
      <c r="C211" s="62" t="s">
        <v>136</v>
      </c>
      <c r="D211" s="79"/>
      <c r="E211" s="82"/>
      <c r="F211" s="82"/>
      <c r="G211" s="80"/>
      <c r="H211" s="80"/>
      <c r="I211" s="116"/>
      <c r="J211" s="80"/>
      <c r="K211" s="2"/>
      <c r="L211" s="81"/>
    </row>
    <row r="212" spans="2:12" s="78" customFormat="1" ht="17.25" customHeight="1" hidden="1">
      <c r="B212" s="60">
        <v>85213</v>
      </c>
      <c r="C212" s="125" t="s">
        <v>98</v>
      </c>
      <c r="D212" s="79">
        <v>36980</v>
      </c>
      <c r="E212" s="82"/>
      <c r="F212" s="82">
        <f>F214</f>
        <v>0</v>
      </c>
      <c r="G212" s="80"/>
      <c r="H212" s="80"/>
      <c r="I212" s="116"/>
      <c r="J212" s="80"/>
      <c r="K212" s="2"/>
      <c r="L212" s="81"/>
    </row>
    <row r="213" spans="2:12" s="78" customFormat="1" ht="17.25" customHeight="1" hidden="1">
      <c r="B213" s="60"/>
      <c r="C213" s="62" t="s">
        <v>97</v>
      </c>
      <c r="D213" s="79"/>
      <c r="E213" s="82"/>
      <c r="F213" s="82"/>
      <c r="G213" s="80"/>
      <c r="H213" s="80"/>
      <c r="I213" s="116"/>
      <c r="J213" s="80"/>
      <c r="K213" s="2"/>
      <c r="L213" s="81"/>
    </row>
    <row r="214" spans="2:12" s="78" customFormat="1" ht="34.5" customHeight="1" hidden="1">
      <c r="B214" s="60"/>
      <c r="C214" s="62" t="s">
        <v>50</v>
      </c>
      <c r="D214" s="79"/>
      <c r="E214" s="82"/>
      <c r="F214" s="82"/>
      <c r="G214" s="80"/>
      <c r="H214" s="80"/>
      <c r="I214" s="116"/>
      <c r="J214" s="80"/>
      <c r="K214" s="2"/>
      <c r="L214" s="81"/>
    </row>
    <row r="215" spans="2:12" s="78" customFormat="1" ht="17.25" customHeight="1" hidden="1">
      <c r="B215" s="60">
        <v>85214</v>
      </c>
      <c r="C215" s="125" t="s">
        <v>99</v>
      </c>
      <c r="D215" s="79">
        <v>693601</v>
      </c>
      <c r="E215" s="82">
        <f>E216+E219</f>
        <v>0</v>
      </c>
      <c r="F215" s="82">
        <f>F216</f>
        <v>0</v>
      </c>
      <c r="G215" s="80"/>
      <c r="H215" s="80"/>
      <c r="I215" s="116"/>
      <c r="J215" s="80"/>
      <c r="K215" s="2"/>
      <c r="L215" s="81"/>
    </row>
    <row r="216" spans="2:12" s="78" customFormat="1" ht="35.25" customHeight="1" hidden="1">
      <c r="B216" s="60"/>
      <c r="C216" s="62" t="s">
        <v>50</v>
      </c>
      <c r="D216" s="79"/>
      <c r="E216" s="82"/>
      <c r="F216" s="82"/>
      <c r="G216" s="80"/>
      <c r="H216" s="80"/>
      <c r="I216" s="116"/>
      <c r="J216" s="80"/>
      <c r="K216" s="2"/>
      <c r="L216" s="81"/>
    </row>
    <row r="217" spans="2:12" s="78" customFormat="1" ht="20.25" customHeight="1">
      <c r="B217" s="60">
        <v>85215</v>
      </c>
      <c r="C217" s="62" t="s">
        <v>124</v>
      </c>
      <c r="D217" s="79"/>
      <c r="E217" s="82"/>
      <c r="F217" s="82">
        <f>F219+F218</f>
        <v>382.22</v>
      </c>
      <c r="G217" s="80"/>
      <c r="H217" s="80"/>
      <c r="I217" s="116"/>
      <c r="J217" s="80"/>
      <c r="K217" s="2"/>
      <c r="L217" s="81"/>
    </row>
    <row r="218" spans="2:12" s="78" customFormat="1" ht="54.75" customHeight="1" hidden="1">
      <c r="B218" s="60"/>
      <c r="C218" s="62" t="s">
        <v>43</v>
      </c>
      <c r="D218" s="79"/>
      <c r="E218" s="82"/>
      <c r="F218" s="82"/>
      <c r="G218" s="80"/>
      <c r="H218" s="80"/>
      <c r="I218" s="116"/>
      <c r="J218" s="80"/>
      <c r="K218" s="2"/>
      <c r="L218" s="81"/>
    </row>
    <row r="219" spans="2:12" s="78" customFormat="1" ht="36.75" customHeight="1">
      <c r="B219" s="60"/>
      <c r="C219" s="62" t="s">
        <v>97</v>
      </c>
      <c r="D219" s="79"/>
      <c r="E219" s="82"/>
      <c r="F219" s="82">
        <v>382.22</v>
      </c>
      <c r="G219" s="80"/>
      <c r="H219" s="80"/>
      <c r="I219" s="116"/>
      <c r="J219" s="80"/>
      <c r="K219" s="2"/>
      <c r="L219" s="81"/>
    </row>
    <row r="220" spans="2:12" s="78" customFormat="1" ht="17.25" customHeight="1" hidden="1">
      <c r="B220" s="60">
        <v>85215</v>
      </c>
      <c r="C220" s="62" t="s">
        <v>124</v>
      </c>
      <c r="D220" s="79"/>
      <c r="E220" s="82"/>
      <c r="F220" s="82">
        <f>F221</f>
        <v>0</v>
      </c>
      <c r="G220" s="80"/>
      <c r="H220" s="80"/>
      <c r="I220" s="116"/>
      <c r="J220" s="80"/>
      <c r="K220" s="2"/>
      <c r="L220" s="81"/>
    </row>
    <row r="221" spans="2:12" s="78" customFormat="1" ht="17.25" customHeight="1" hidden="1">
      <c r="B221" s="60"/>
      <c r="C221" s="62" t="s">
        <v>24</v>
      </c>
      <c r="D221" s="79"/>
      <c r="E221" s="82"/>
      <c r="F221" s="82"/>
      <c r="G221" s="80"/>
      <c r="H221" s="80"/>
      <c r="I221" s="116"/>
      <c r="J221" s="80"/>
      <c r="K221" s="2"/>
      <c r="L221" s="81"/>
    </row>
    <row r="222" spans="2:12" s="78" customFormat="1" ht="17.25" customHeight="1" hidden="1">
      <c r="B222" s="60">
        <v>85216</v>
      </c>
      <c r="C222" s="53" t="s">
        <v>100</v>
      </c>
      <c r="D222" s="79">
        <v>20000</v>
      </c>
      <c r="E222" s="82">
        <f>E223+E224</f>
        <v>0</v>
      </c>
      <c r="F222" s="82">
        <f>F223+F224</f>
        <v>0</v>
      </c>
      <c r="G222" s="80"/>
      <c r="H222" s="80"/>
      <c r="I222" s="116"/>
      <c r="J222" s="80"/>
      <c r="K222" s="2"/>
      <c r="L222" s="81"/>
    </row>
    <row r="223" spans="2:12" s="78" customFormat="1" ht="36" customHeight="1" hidden="1">
      <c r="B223" s="60"/>
      <c r="C223" s="62" t="s">
        <v>101</v>
      </c>
      <c r="D223" s="79"/>
      <c r="E223" s="82"/>
      <c r="F223" s="82"/>
      <c r="G223" s="80"/>
      <c r="H223" s="80"/>
      <c r="I223" s="116"/>
      <c r="J223" s="80"/>
      <c r="K223" s="2"/>
      <c r="L223" s="81"/>
    </row>
    <row r="224" spans="2:12" s="78" customFormat="1" ht="17.25" customHeight="1" hidden="1">
      <c r="B224" s="60"/>
      <c r="C224" s="62" t="s">
        <v>21</v>
      </c>
      <c r="D224" s="79"/>
      <c r="E224" s="82"/>
      <c r="F224" s="82"/>
      <c r="G224" s="80"/>
      <c r="H224" s="80"/>
      <c r="I224" s="116"/>
      <c r="J224" s="80"/>
      <c r="K224" s="2"/>
      <c r="L224" s="81"/>
    </row>
    <row r="225" spans="2:12" s="78" customFormat="1" ht="17.25" customHeight="1" hidden="1">
      <c r="B225" s="60">
        <v>85206</v>
      </c>
      <c r="C225" s="53" t="s">
        <v>121</v>
      </c>
      <c r="D225" s="79"/>
      <c r="E225" s="82">
        <f>E226</f>
        <v>0</v>
      </c>
      <c r="F225" s="82">
        <f>F226</f>
        <v>0</v>
      </c>
      <c r="G225" s="80"/>
      <c r="H225" s="80"/>
      <c r="I225" s="116"/>
      <c r="J225" s="80"/>
      <c r="K225" s="2"/>
      <c r="L225" s="81"/>
    </row>
    <row r="226" spans="2:12" s="78" customFormat="1" ht="17.25" customHeight="1" hidden="1">
      <c r="B226" s="60"/>
      <c r="C226" s="145" t="s">
        <v>64</v>
      </c>
      <c r="D226" s="79"/>
      <c r="E226" s="82"/>
      <c r="F226" s="82"/>
      <c r="G226" s="80"/>
      <c r="H226" s="80"/>
      <c r="I226" s="116"/>
      <c r="J226" s="80"/>
      <c r="K226" s="2"/>
      <c r="L226" s="81"/>
    </row>
    <row r="227" spans="2:12" s="78" customFormat="1" ht="17.25" customHeight="1" hidden="1">
      <c r="B227" s="60">
        <v>85219</v>
      </c>
      <c r="C227" s="53" t="s">
        <v>102</v>
      </c>
      <c r="D227" s="79">
        <v>779532</v>
      </c>
      <c r="E227" s="82">
        <f>E228+E229+E230+E231</f>
        <v>0</v>
      </c>
      <c r="F227" s="82">
        <f>F228+F229+F230+F231</f>
        <v>0</v>
      </c>
      <c r="G227" s="80"/>
      <c r="H227" s="80"/>
      <c r="I227" s="116"/>
      <c r="J227" s="80"/>
      <c r="K227" s="2"/>
      <c r="L227" s="81"/>
    </row>
    <row r="228" spans="2:12" s="78" customFormat="1" ht="55.5" customHeight="1" hidden="1">
      <c r="B228" s="60"/>
      <c r="C228" s="62" t="s">
        <v>43</v>
      </c>
      <c r="D228" s="79"/>
      <c r="E228" s="82"/>
      <c r="F228" s="82"/>
      <c r="G228" s="80"/>
      <c r="H228" s="80"/>
      <c r="I228" s="116"/>
      <c r="J228" s="80"/>
      <c r="K228" s="2"/>
      <c r="L228" s="81"/>
    </row>
    <row r="229" spans="2:12" s="78" customFormat="1" ht="38.25" customHeight="1" hidden="1">
      <c r="B229" s="60"/>
      <c r="C229" s="62" t="s">
        <v>97</v>
      </c>
      <c r="D229" s="79"/>
      <c r="E229" s="82"/>
      <c r="F229" s="82"/>
      <c r="G229" s="80"/>
      <c r="H229" s="80"/>
      <c r="I229" s="116"/>
      <c r="J229" s="80"/>
      <c r="K229" s="2"/>
      <c r="L229" s="81"/>
    </row>
    <row r="230" spans="2:12" s="78" customFormat="1" ht="37.5" customHeight="1" hidden="1">
      <c r="B230" s="60"/>
      <c r="C230" s="62" t="s">
        <v>50</v>
      </c>
      <c r="D230" s="79"/>
      <c r="E230" s="82"/>
      <c r="F230" s="82"/>
      <c r="G230" s="80"/>
      <c r="H230" s="80"/>
      <c r="I230" s="116"/>
      <c r="J230" s="80"/>
      <c r="K230" s="2"/>
      <c r="L230" s="81"/>
    </row>
    <row r="231" spans="2:12" s="78" customFormat="1" ht="36.75" customHeight="1" hidden="1">
      <c r="B231" s="60"/>
      <c r="C231" s="62" t="s">
        <v>101</v>
      </c>
      <c r="D231" s="79"/>
      <c r="E231" s="82"/>
      <c r="F231" s="82"/>
      <c r="G231" s="80"/>
      <c r="H231" s="80"/>
      <c r="I231" s="116"/>
      <c r="J231" s="80"/>
      <c r="K231" s="2"/>
      <c r="L231" s="81"/>
    </row>
    <row r="232" spans="2:12" s="78" customFormat="1" ht="17.25" customHeight="1" hidden="1">
      <c r="B232" s="60">
        <v>85228</v>
      </c>
      <c r="C232" s="53" t="s">
        <v>103</v>
      </c>
      <c r="D232" s="79">
        <v>116010</v>
      </c>
      <c r="E232" s="82"/>
      <c r="F232" s="82"/>
      <c r="G232" s="80"/>
      <c r="H232" s="80"/>
      <c r="I232" s="116"/>
      <c r="J232" s="80"/>
      <c r="K232" s="2"/>
      <c r="L232" s="81"/>
    </row>
    <row r="233" spans="2:12" s="78" customFormat="1" ht="17.25" customHeight="1" hidden="1">
      <c r="B233" s="60">
        <v>85278</v>
      </c>
      <c r="C233" s="63" t="s">
        <v>79</v>
      </c>
      <c r="D233" s="79"/>
      <c r="E233" s="82"/>
      <c r="F233" s="82">
        <f>F234</f>
        <v>0</v>
      </c>
      <c r="G233" s="80"/>
      <c r="H233" s="80"/>
      <c r="I233" s="116"/>
      <c r="J233" s="80"/>
      <c r="K233" s="2"/>
      <c r="L233" s="81"/>
    </row>
    <row r="234" spans="2:12" s="78" customFormat="1" ht="17.25" customHeight="1" hidden="1">
      <c r="B234" s="60"/>
      <c r="C234" s="62" t="s">
        <v>97</v>
      </c>
      <c r="D234" s="79"/>
      <c r="E234" s="82"/>
      <c r="F234" s="82"/>
      <c r="G234" s="80"/>
      <c r="H234" s="80"/>
      <c r="I234" s="116"/>
      <c r="J234" s="80"/>
      <c r="K234" s="2"/>
      <c r="L234" s="81"/>
    </row>
    <row r="235" spans="2:12" s="98" customFormat="1" ht="17.25" customHeight="1" hidden="1">
      <c r="B235" s="150">
        <v>85295</v>
      </c>
      <c r="C235" s="151" t="s">
        <v>41</v>
      </c>
      <c r="D235" s="152">
        <v>206168</v>
      </c>
      <c r="E235" s="149">
        <f>E237+E238+E236</f>
        <v>0</v>
      </c>
      <c r="F235" s="149">
        <f>F236+F238+F237+F242</f>
        <v>0</v>
      </c>
      <c r="G235" s="95"/>
      <c r="H235" s="95"/>
      <c r="I235" s="95"/>
      <c r="J235" s="95"/>
      <c r="K235" s="96"/>
      <c r="L235" s="97"/>
    </row>
    <row r="236" spans="2:12" s="98" customFormat="1" ht="36" customHeight="1" hidden="1">
      <c r="B236" s="150"/>
      <c r="C236" s="145" t="s">
        <v>22</v>
      </c>
      <c r="D236" s="152"/>
      <c r="E236" s="149"/>
      <c r="F236" s="149"/>
      <c r="G236" s="95"/>
      <c r="H236" s="95"/>
      <c r="I236" s="95"/>
      <c r="J236" s="95"/>
      <c r="K236" s="96"/>
      <c r="L236" s="97"/>
    </row>
    <row r="237" spans="2:12" s="98" customFormat="1" ht="34.5" customHeight="1" hidden="1">
      <c r="B237" s="68"/>
      <c r="C237" s="62" t="s">
        <v>101</v>
      </c>
      <c r="D237" s="94"/>
      <c r="E237" s="99"/>
      <c r="F237" s="82"/>
      <c r="G237" s="95"/>
      <c r="H237" s="95"/>
      <c r="I237" s="95"/>
      <c r="J237" s="95"/>
      <c r="K237" s="96"/>
      <c r="L237" s="97"/>
    </row>
    <row r="238" spans="2:12" s="98" customFormat="1" ht="17.25" customHeight="1" hidden="1">
      <c r="B238" s="68"/>
      <c r="C238" s="62" t="s">
        <v>67</v>
      </c>
      <c r="D238" s="94"/>
      <c r="E238" s="99"/>
      <c r="F238" s="99"/>
      <c r="G238" s="95"/>
      <c r="H238" s="95"/>
      <c r="I238" s="95"/>
      <c r="J238" s="95"/>
      <c r="K238" s="96"/>
      <c r="L238" s="97"/>
    </row>
    <row r="239" spans="2:12" s="98" customFormat="1" ht="17.25" customHeight="1" hidden="1">
      <c r="B239" s="60">
        <v>85295</v>
      </c>
      <c r="C239" s="62" t="s">
        <v>41</v>
      </c>
      <c r="D239" s="94"/>
      <c r="E239" s="82">
        <f>E240+E241</f>
        <v>0</v>
      </c>
      <c r="F239" s="82"/>
      <c r="G239" s="95"/>
      <c r="H239" s="95"/>
      <c r="I239" s="95"/>
      <c r="J239" s="95"/>
      <c r="K239" s="96"/>
      <c r="L239" s="97"/>
    </row>
    <row r="240" spans="2:12" s="98" customFormat="1" ht="37.5" customHeight="1" hidden="1">
      <c r="B240" s="68"/>
      <c r="C240" s="62" t="s">
        <v>101</v>
      </c>
      <c r="D240" s="94"/>
      <c r="E240" s="149"/>
      <c r="F240" s="82"/>
      <c r="G240" s="80"/>
      <c r="H240" s="95"/>
      <c r="I240" s="95"/>
      <c r="J240" s="95"/>
      <c r="K240" s="96"/>
      <c r="L240" s="97"/>
    </row>
    <row r="241" spans="2:12" s="98" customFormat="1" ht="37.5" customHeight="1" hidden="1">
      <c r="B241" s="68"/>
      <c r="C241" s="145" t="s">
        <v>135</v>
      </c>
      <c r="D241" s="94"/>
      <c r="E241" s="149"/>
      <c r="F241" s="82"/>
      <c r="G241" s="80"/>
      <c r="H241" s="95"/>
      <c r="I241" s="95"/>
      <c r="J241" s="95"/>
      <c r="K241" s="96"/>
      <c r="L241" s="97"/>
    </row>
    <row r="242" spans="2:12" s="98" customFormat="1" ht="54" customHeight="1" hidden="1">
      <c r="B242" s="68"/>
      <c r="C242" s="62" t="s">
        <v>43</v>
      </c>
      <c r="D242" s="94"/>
      <c r="E242" s="82"/>
      <c r="F242" s="82"/>
      <c r="G242" s="80"/>
      <c r="H242" s="95"/>
      <c r="I242" s="95"/>
      <c r="J242" s="95"/>
      <c r="K242" s="96"/>
      <c r="L242" s="97"/>
    </row>
    <row r="243" spans="2:12" s="98" customFormat="1" ht="17.25" customHeight="1" hidden="1">
      <c r="B243" s="68"/>
      <c r="C243" s="62" t="s">
        <v>50</v>
      </c>
      <c r="D243" s="94"/>
      <c r="E243" s="82"/>
      <c r="F243" s="82"/>
      <c r="G243" s="80"/>
      <c r="H243" s="95"/>
      <c r="I243" s="95"/>
      <c r="J243" s="95"/>
      <c r="K243" s="96"/>
      <c r="L243" s="97"/>
    </row>
    <row r="244" spans="1:12" s="92" customFormat="1" ht="17.25" customHeight="1" hidden="1">
      <c r="A244" s="27">
        <v>854</v>
      </c>
      <c r="B244" s="74"/>
      <c r="C244" s="92" t="s">
        <v>12</v>
      </c>
      <c r="D244" s="87">
        <f>SUM(D246:D250)</f>
        <v>195878</v>
      </c>
      <c r="E244" s="109">
        <f>E246+E250+E252</f>
        <v>0</v>
      </c>
      <c r="F244" s="109">
        <f>F246+F250+F252</f>
        <v>0</v>
      </c>
      <c r="G244" s="88"/>
      <c r="H244" s="88"/>
      <c r="I244" s="115"/>
      <c r="J244" s="88"/>
      <c r="K244" s="90"/>
      <c r="L244" s="91"/>
    </row>
    <row r="245" spans="2:12" s="78" customFormat="1" ht="17.25" customHeight="1" hidden="1">
      <c r="B245" s="60"/>
      <c r="D245" s="79"/>
      <c r="E245" s="82"/>
      <c r="F245" s="82"/>
      <c r="G245" s="80"/>
      <c r="H245" s="80"/>
      <c r="I245" s="116"/>
      <c r="J245" s="80"/>
      <c r="K245" s="2"/>
      <c r="L245" s="81"/>
    </row>
    <row r="246" spans="2:12" s="78" customFormat="1" ht="17.25" customHeight="1" hidden="1">
      <c r="B246" s="60">
        <v>85401</v>
      </c>
      <c r="C246" s="78" t="s">
        <v>104</v>
      </c>
      <c r="D246" s="79">
        <v>95500</v>
      </c>
      <c r="E246" s="82">
        <f>E247+E248+E249</f>
        <v>0</v>
      </c>
      <c r="F246" s="82">
        <f>F247+F248+F249</f>
        <v>0</v>
      </c>
      <c r="G246" s="80"/>
      <c r="H246" s="80"/>
      <c r="I246" s="116"/>
      <c r="J246" s="80"/>
      <c r="K246" s="2"/>
      <c r="L246" s="81"/>
    </row>
    <row r="247" spans="2:12" s="78" customFormat="1" ht="17.25" customHeight="1" hidden="1">
      <c r="B247" s="60"/>
      <c r="C247" s="93" t="s">
        <v>21</v>
      </c>
      <c r="D247" s="79"/>
      <c r="E247" s="82"/>
      <c r="F247" s="82"/>
      <c r="G247" s="80"/>
      <c r="H247" s="80"/>
      <c r="I247" s="116"/>
      <c r="J247" s="80"/>
      <c r="K247" s="2"/>
      <c r="L247" s="81"/>
    </row>
    <row r="248" spans="2:12" s="78" customFormat="1" ht="17.25" customHeight="1" hidden="1">
      <c r="B248" s="60"/>
      <c r="C248" s="70" t="s">
        <v>22</v>
      </c>
      <c r="D248" s="79"/>
      <c r="E248" s="82"/>
      <c r="F248" s="82"/>
      <c r="G248" s="80"/>
      <c r="H248" s="80"/>
      <c r="I248" s="116"/>
      <c r="J248" s="80"/>
      <c r="K248" s="2"/>
      <c r="L248" s="81"/>
    </row>
    <row r="249" spans="2:12" s="78" customFormat="1" ht="17.25" customHeight="1" hidden="1">
      <c r="B249" s="60"/>
      <c r="C249" s="62" t="s">
        <v>32</v>
      </c>
      <c r="D249" s="79"/>
      <c r="E249" s="82"/>
      <c r="F249" s="82"/>
      <c r="G249" s="80"/>
      <c r="H249" s="80"/>
      <c r="I249" s="116"/>
      <c r="J249" s="80"/>
      <c r="K249" s="2"/>
      <c r="L249" s="81"/>
    </row>
    <row r="250" spans="2:12" s="78" customFormat="1" ht="17.25" customHeight="1" hidden="1">
      <c r="B250" s="60">
        <v>85415</v>
      </c>
      <c r="C250" s="78" t="s">
        <v>105</v>
      </c>
      <c r="D250" s="79">
        <v>100378</v>
      </c>
      <c r="E250" s="82">
        <f>E251</f>
        <v>0</v>
      </c>
      <c r="F250" s="82">
        <f>F251</f>
        <v>0</v>
      </c>
      <c r="G250" s="80"/>
      <c r="H250" s="80"/>
      <c r="I250" s="116"/>
      <c r="J250" s="80"/>
      <c r="K250" s="2"/>
      <c r="L250" s="81"/>
    </row>
    <row r="251" spans="2:12" s="78" customFormat="1" ht="33.75" customHeight="1" hidden="1">
      <c r="B251" s="60"/>
      <c r="C251" s="62" t="s">
        <v>24</v>
      </c>
      <c r="D251" s="79"/>
      <c r="E251" s="82"/>
      <c r="F251" s="82"/>
      <c r="G251" s="80"/>
      <c r="H251" s="80"/>
      <c r="I251" s="116"/>
      <c r="J251" s="80"/>
      <c r="K251" s="2"/>
      <c r="L251" s="81"/>
    </row>
    <row r="252" spans="2:12" s="78" customFormat="1" ht="17.25" customHeight="1" hidden="1">
      <c r="B252" s="60">
        <v>85495</v>
      </c>
      <c r="C252" s="78" t="s">
        <v>41</v>
      </c>
      <c r="D252" s="79">
        <v>0</v>
      </c>
      <c r="E252" s="82"/>
      <c r="F252" s="82"/>
      <c r="G252" s="80"/>
      <c r="H252" s="80"/>
      <c r="I252" s="116"/>
      <c r="J252" s="80"/>
      <c r="K252" s="2"/>
      <c r="L252" s="81"/>
    </row>
    <row r="253" spans="1:12" s="78" customFormat="1" ht="17.25" customHeight="1" hidden="1">
      <c r="A253" s="61"/>
      <c r="B253" s="60"/>
      <c r="D253" s="126"/>
      <c r="G253" s="2"/>
      <c r="H253" s="2"/>
      <c r="I253" s="3"/>
      <c r="J253" s="2"/>
      <c r="K253" s="2"/>
      <c r="L253" s="81"/>
    </row>
    <row r="254" spans="1:12" s="92" customFormat="1" ht="17.25" customHeight="1">
      <c r="A254" s="27">
        <v>900</v>
      </c>
      <c r="B254" s="74"/>
      <c r="C254" s="92" t="s">
        <v>106</v>
      </c>
      <c r="D254" s="87">
        <f>+D255+D259+D262</f>
        <v>1612170</v>
      </c>
      <c r="E254" s="109">
        <f>E262+E255+E259</f>
        <v>30000</v>
      </c>
      <c r="F254" s="109">
        <f>F262+F255+F259</f>
        <v>30000</v>
      </c>
      <c r="G254" s="88"/>
      <c r="H254" s="88"/>
      <c r="I254" s="89"/>
      <c r="J254" s="88"/>
      <c r="K254" s="90"/>
      <c r="L254" s="91"/>
    </row>
    <row r="255" spans="1:12" s="78" customFormat="1" ht="18.75" hidden="1">
      <c r="A255" s="61"/>
      <c r="B255" s="60">
        <v>90002</v>
      </c>
      <c r="C255" s="78" t="s">
        <v>125</v>
      </c>
      <c r="D255" s="79">
        <v>348970</v>
      </c>
      <c r="E255" s="82">
        <f>E256+E257+E258</f>
        <v>0</v>
      </c>
      <c r="F255" s="82">
        <f>F256+F257+F258</f>
        <v>0</v>
      </c>
      <c r="G255" s="80"/>
      <c r="H255" s="80"/>
      <c r="I255" s="3"/>
      <c r="J255" s="80"/>
      <c r="K255" s="2"/>
      <c r="L255" s="81"/>
    </row>
    <row r="256" spans="1:12" s="78" customFormat="1" ht="37.5" customHeight="1" hidden="1">
      <c r="A256" s="61"/>
      <c r="B256" s="60"/>
      <c r="C256" s="62" t="s">
        <v>22</v>
      </c>
      <c r="D256" s="79"/>
      <c r="E256" s="82"/>
      <c r="F256" s="82"/>
      <c r="G256" s="80"/>
      <c r="H256" s="80"/>
      <c r="I256" s="3"/>
      <c r="J256" s="80"/>
      <c r="K256" s="2"/>
      <c r="L256" s="81"/>
    </row>
    <row r="257" spans="1:12" s="78" customFormat="1" ht="36.75" customHeight="1" hidden="1">
      <c r="A257" s="61"/>
      <c r="B257" s="60"/>
      <c r="C257" s="62" t="s">
        <v>21</v>
      </c>
      <c r="D257" s="79"/>
      <c r="E257" s="82"/>
      <c r="F257" s="82"/>
      <c r="G257" s="80"/>
      <c r="H257" s="80"/>
      <c r="I257" s="3"/>
      <c r="J257" s="80"/>
      <c r="K257" s="2"/>
      <c r="L257" s="81"/>
    </row>
    <row r="258" spans="1:12" s="78" customFormat="1" ht="18.75" hidden="1">
      <c r="A258" s="61"/>
      <c r="B258" s="60"/>
      <c r="C258" s="62" t="s">
        <v>28</v>
      </c>
      <c r="D258" s="79"/>
      <c r="E258" s="82"/>
      <c r="F258" s="82"/>
      <c r="G258" s="80"/>
      <c r="H258" s="80"/>
      <c r="I258" s="3"/>
      <c r="J258" s="80"/>
      <c r="K258" s="2"/>
      <c r="L258" s="81"/>
    </row>
    <row r="259" spans="1:12" s="78" customFormat="1" ht="18.75">
      <c r="A259" s="61"/>
      <c r="B259" s="60">
        <v>90015</v>
      </c>
      <c r="C259" s="78" t="s">
        <v>131</v>
      </c>
      <c r="D259" s="79">
        <v>767500</v>
      </c>
      <c r="E259" s="82">
        <f>E261+E260</f>
        <v>30000</v>
      </c>
      <c r="F259" s="82">
        <f>F260+F261</f>
        <v>30000</v>
      </c>
      <c r="G259" s="80"/>
      <c r="H259" s="80"/>
      <c r="I259" s="3"/>
      <c r="J259" s="80"/>
      <c r="K259" s="2"/>
      <c r="L259" s="81"/>
    </row>
    <row r="260" spans="1:12" s="78" customFormat="1" ht="20.25" customHeight="1">
      <c r="A260" s="61"/>
      <c r="B260" s="60"/>
      <c r="C260" s="62" t="s">
        <v>28</v>
      </c>
      <c r="D260" s="79"/>
      <c r="E260" s="82">
        <v>30000</v>
      </c>
      <c r="F260" s="82"/>
      <c r="G260" s="80"/>
      <c r="H260" s="80"/>
      <c r="I260" s="3"/>
      <c r="J260" s="80"/>
      <c r="K260" s="2"/>
      <c r="L260" s="81"/>
    </row>
    <row r="261" spans="1:12" s="78" customFormat="1" ht="36" customHeight="1">
      <c r="A261" s="61"/>
      <c r="B261" s="60"/>
      <c r="C261" s="62" t="s">
        <v>88</v>
      </c>
      <c r="D261" s="79"/>
      <c r="E261" s="82"/>
      <c r="F261" s="82">
        <v>30000</v>
      </c>
      <c r="G261" s="80"/>
      <c r="H261" s="80"/>
      <c r="I261" s="3"/>
      <c r="J261" s="80"/>
      <c r="K261" s="2"/>
      <c r="L261" s="81"/>
    </row>
    <row r="262" spans="1:12" s="78" customFormat="1" ht="18.75" hidden="1">
      <c r="A262" s="61"/>
      <c r="B262" s="60">
        <v>90095</v>
      </c>
      <c r="C262" s="78" t="s">
        <v>41</v>
      </c>
      <c r="D262" s="79">
        <v>495700</v>
      </c>
      <c r="E262" s="82">
        <f>E265+E264+E266</f>
        <v>0</v>
      </c>
      <c r="F262" s="82">
        <f>F263+F265+F266+F264</f>
        <v>0</v>
      </c>
      <c r="G262" s="80"/>
      <c r="H262" s="80"/>
      <c r="I262" s="3"/>
      <c r="J262" s="80"/>
      <c r="K262" s="2"/>
      <c r="L262" s="81"/>
    </row>
    <row r="263" spans="1:12" s="78" customFormat="1" ht="39" customHeight="1" hidden="1">
      <c r="A263" s="61"/>
      <c r="B263" s="60"/>
      <c r="C263" s="62" t="s">
        <v>21</v>
      </c>
      <c r="D263" s="79"/>
      <c r="E263" s="82"/>
      <c r="F263" s="82"/>
      <c r="G263" s="80"/>
      <c r="H263" s="80"/>
      <c r="I263" s="3"/>
      <c r="J263" s="80"/>
      <c r="K263" s="2"/>
      <c r="L263" s="81"/>
    </row>
    <row r="264" spans="1:12" s="78" customFormat="1" ht="56.25" hidden="1">
      <c r="A264" s="61"/>
      <c r="B264" s="60"/>
      <c r="C264" s="62" t="s">
        <v>31</v>
      </c>
      <c r="D264" s="79"/>
      <c r="E264" s="82"/>
      <c r="F264" s="82"/>
      <c r="G264" s="80"/>
      <c r="H264" s="80"/>
      <c r="I264" s="3"/>
      <c r="J264" s="80"/>
      <c r="K264" s="2"/>
      <c r="L264" s="81"/>
    </row>
    <row r="265" spans="1:12" s="78" customFormat="1" ht="36" customHeight="1" hidden="1">
      <c r="A265" s="61"/>
      <c r="B265" s="60"/>
      <c r="C265" s="62" t="s">
        <v>22</v>
      </c>
      <c r="D265" s="79"/>
      <c r="E265" s="82"/>
      <c r="F265" s="82"/>
      <c r="G265" s="80"/>
      <c r="H265" s="80"/>
      <c r="I265" s="3"/>
      <c r="J265" s="80"/>
      <c r="K265" s="2"/>
      <c r="L265" s="81"/>
    </row>
    <row r="266" spans="1:12" s="78" customFormat="1" ht="18.75" hidden="1">
      <c r="A266" s="61"/>
      <c r="B266" s="60"/>
      <c r="C266" s="62" t="s">
        <v>28</v>
      </c>
      <c r="D266" s="79"/>
      <c r="E266" s="82"/>
      <c r="F266" s="82"/>
      <c r="G266" s="80"/>
      <c r="H266" s="80"/>
      <c r="I266" s="3"/>
      <c r="J266" s="80"/>
      <c r="K266" s="2"/>
      <c r="L266" s="81"/>
    </row>
    <row r="267" spans="1:12" s="92" customFormat="1" ht="18.75" hidden="1">
      <c r="A267" s="27">
        <v>921</v>
      </c>
      <c r="B267" s="74"/>
      <c r="C267" s="92" t="s">
        <v>107</v>
      </c>
      <c r="D267" s="87">
        <f>+D268+D270+D271+D274</f>
        <v>773000</v>
      </c>
      <c r="E267" s="109">
        <f>E271+E274</f>
        <v>0</v>
      </c>
      <c r="F267" s="109">
        <f>F268+F271+F274</f>
        <v>0</v>
      </c>
      <c r="G267" s="88"/>
      <c r="H267" s="88"/>
      <c r="I267" s="89"/>
      <c r="J267" s="88"/>
      <c r="K267" s="90"/>
      <c r="L267" s="91"/>
    </row>
    <row r="268" spans="1:12" s="78" customFormat="1" ht="18.75" hidden="1">
      <c r="A268" s="61"/>
      <c r="B268" s="60">
        <v>92109</v>
      </c>
      <c r="C268" s="78" t="s">
        <v>108</v>
      </c>
      <c r="D268" s="79">
        <v>426000</v>
      </c>
      <c r="E268" s="82"/>
      <c r="F268" s="82">
        <f>F269</f>
        <v>0</v>
      </c>
      <c r="G268" s="80"/>
      <c r="H268" s="80"/>
      <c r="I268" s="3"/>
      <c r="J268" s="80"/>
      <c r="K268" s="2"/>
      <c r="L268" s="81"/>
    </row>
    <row r="269" spans="1:12" s="78" customFormat="1" ht="18.75" hidden="1">
      <c r="A269" s="61"/>
      <c r="B269" s="60"/>
      <c r="C269" s="62" t="s">
        <v>23</v>
      </c>
      <c r="D269" s="79"/>
      <c r="E269" s="82"/>
      <c r="F269" s="82"/>
      <c r="G269" s="80"/>
      <c r="H269" s="80"/>
      <c r="I269" s="3"/>
      <c r="J269" s="80"/>
      <c r="K269" s="2"/>
      <c r="L269" s="81"/>
    </row>
    <row r="270" spans="1:12" s="78" customFormat="1" ht="18.75" hidden="1">
      <c r="A270" s="61"/>
      <c r="B270" s="60">
        <v>92116</v>
      </c>
      <c r="C270" s="78" t="s">
        <v>109</v>
      </c>
      <c r="D270" s="79">
        <v>300000</v>
      </c>
      <c r="E270" s="82"/>
      <c r="F270" s="82"/>
      <c r="G270" s="2"/>
      <c r="H270" s="80"/>
      <c r="I270" s="3"/>
      <c r="J270" s="80"/>
      <c r="K270" s="2"/>
      <c r="L270" s="81"/>
    </row>
    <row r="271" spans="1:12" s="78" customFormat="1" ht="18.75" hidden="1">
      <c r="A271" s="61"/>
      <c r="B271" s="60">
        <v>92120</v>
      </c>
      <c r="C271" s="78" t="s">
        <v>110</v>
      </c>
      <c r="D271" s="79"/>
      <c r="E271" s="82">
        <f>E272</f>
        <v>0</v>
      </c>
      <c r="F271" s="82">
        <f>F272+F273</f>
        <v>0</v>
      </c>
      <c r="G271" s="2"/>
      <c r="H271" s="80"/>
      <c r="I271" s="3"/>
      <c r="J271" s="80">
        <f>15471107-14978343</f>
        <v>492764</v>
      </c>
      <c r="K271" s="2"/>
      <c r="L271" s="81"/>
    </row>
    <row r="272" spans="1:12" s="78" customFormat="1" ht="41.25" customHeight="1" hidden="1">
      <c r="A272" s="61"/>
      <c r="B272" s="60"/>
      <c r="C272" s="62" t="s">
        <v>31</v>
      </c>
      <c r="D272" s="79"/>
      <c r="E272" s="82"/>
      <c r="F272" s="82"/>
      <c r="G272" s="2"/>
      <c r="H272" s="80"/>
      <c r="I272" s="3"/>
      <c r="J272" s="80"/>
      <c r="K272" s="2"/>
      <c r="L272" s="81"/>
    </row>
    <row r="273" spans="1:12" s="78" customFormat="1" ht="39" customHeight="1" hidden="1">
      <c r="A273" s="61"/>
      <c r="B273" s="60"/>
      <c r="C273" s="145" t="s">
        <v>64</v>
      </c>
      <c r="D273" s="79"/>
      <c r="E273" s="82"/>
      <c r="F273" s="82"/>
      <c r="G273" s="2"/>
      <c r="H273" s="80"/>
      <c r="I273" s="3"/>
      <c r="J273" s="80"/>
      <c r="K273" s="2"/>
      <c r="L273" s="81"/>
    </row>
    <row r="274" spans="1:12" s="78" customFormat="1" ht="18.75" hidden="1">
      <c r="A274" s="61"/>
      <c r="B274" s="60">
        <v>92195</v>
      </c>
      <c r="C274" s="78" t="s">
        <v>41</v>
      </c>
      <c r="D274" s="79">
        <v>47000</v>
      </c>
      <c r="E274" s="82">
        <f>E275</f>
        <v>0</v>
      </c>
      <c r="F274" s="82">
        <f>F275</f>
        <v>0</v>
      </c>
      <c r="G274" s="2"/>
      <c r="H274" s="80"/>
      <c r="I274" s="3"/>
      <c r="J274" s="80"/>
      <c r="K274" s="2"/>
      <c r="L274" s="81"/>
    </row>
    <row r="275" spans="1:12" s="78" customFormat="1" ht="35.25" customHeight="1" hidden="1">
      <c r="A275" s="61"/>
      <c r="B275" s="60"/>
      <c r="C275" s="62" t="s">
        <v>31</v>
      </c>
      <c r="D275" s="79"/>
      <c r="E275" s="82"/>
      <c r="F275" s="82"/>
      <c r="G275" s="2"/>
      <c r="H275" s="80"/>
      <c r="I275" s="3"/>
      <c r="J275" s="80"/>
      <c r="K275" s="2"/>
      <c r="L275" s="81"/>
    </row>
    <row r="276" spans="1:12" s="92" customFormat="1" ht="18.75" hidden="1">
      <c r="A276" s="27">
        <v>926</v>
      </c>
      <c r="B276" s="74"/>
      <c r="C276" s="92" t="s">
        <v>111</v>
      </c>
      <c r="D276" s="87">
        <f>+D277+D279</f>
        <v>292980</v>
      </c>
      <c r="E276" s="109">
        <f>E277+E279</f>
        <v>0</v>
      </c>
      <c r="F276" s="109">
        <f>F277+F279</f>
        <v>0</v>
      </c>
      <c r="G276" s="90"/>
      <c r="H276" s="88"/>
      <c r="I276" s="89"/>
      <c r="J276" s="88"/>
      <c r="K276" s="90"/>
      <c r="L276" s="91"/>
    </row>
    <row r="277" spans="1:12" s="78" customFormat="1" ht="18.75" hidden="1">
      <c r="A277" s="61"/>
      <c r="B277" s="60">
        <v>92601</v>
      </c>
      <c r="C277" s="78" t="s">
        <v>112</v>
      </c>
      <c r="D277" s="79">
        <v>105000</v>
      </c>
      <c r="E277" s="82">
        <f>E278</f>
        <v>0</v>
      </c>
      <c r="F277" s="82">
        <f>F278</f>
        <v>0</v>
      </c>
      <c r="G277" s="2"/>
      <c r="H277" s="80"/>
      <c r="I277" s="3"/>
      <c r="J277" s="80"/>
      <c r="K277" s="2"/>
      <c r="L277" s="81"/>
    </row>
    <row r="278" spans="1:12" s="78" customFormat="1" ht="39" customHeight="1" hidden="1">
      <c r="A278" s="61"/>
      <c r="B278" s="60"/>
      <c r="C278" s="62" t="s">
        <v>22</v>
      </c>
      <c r="D278" s="79"/>
      <c r="E278" s="82"/>
      <c r="F278" s="82"/>
      <c r="G278" s="2"/>
      <c r="H278" s="80"/>
      <c r="I278" s="3"/>
      <c r="J278" s="80"/>
      <c r="K278" s="2"/>
      <c r="L278" s="81"/>
    </row>
    <row r="279" spans="1:12" s="78" customFormat="1" ht="18.75" hidden="1">
      <c r="A279" s="61"/>
      <c r="B279" s="60">
        <v>92605</v>
      </c>
      <c r="C279" s="78" t="s">
        <v>113</v>
      </c>
      <c r="D279" s="79">
        <v>187980</v>
      </c>
      <c r="E279" s="82">
        <f>E281+E282</f>
        <v>0</v>
      </c>
      <c r="F279" s="82">
        <f>F281+F282</f>
        <v>0</v>
      </c>
      <c r="G279" s="2"/>
      <c r="H279" s="80"/>
      <c r="I279" s="3"/>
      <c r="J279" s="80"/>
      <c r="K279" s="2"/>
      <c r="L279" s="81"/>
    </row>
    <row r="280" spans="1:12" s="78" customFormat="1" ht="18.75" hidden="1">
      <c r="A280" s="61"/>
      <c r="B280" s="60"/>
      <c r="C280" s="62" t="s">
        <v>28</v>
      </c>
      <c r="D280" s="79"/>
      <c r="E280" s="82"/>
      <c r="F280" s="82"/>
      <c r="G280" s="2"/>
      <c r="H280" s="80"/>
      <c r="I280" s="3"/>
      <c r="J280" s="80"/>
      <c r="K280" s="2"/>
      <c r="L280" s="81"/>
    </row>
    <row r="281" spans="1:12" s="78" customFormat="1" ht="39" customHeight="1" hidden="1">
      <c r="A281" s="61"/>
      <c r="B281" s="60"/>
      <c r="C281" s="145" t="s">
        <v>64</v>
      </c>
      <c r="D281" s="79"/>
      <c r="E281" s="82"/>
      <c r="F281" s="82"/>
      <c r="G281" s="2"/>
      <c r="H281" s="80"/>
      <c r="I281" s="3"/>
      <c r="J281" s="80"/>
      <c r="K281" s="2"/>
      <c r="L281" s="81"/>
    </row>
    <row r="282" spans="1:12" s="78" customFormat="1" ht="36" customHeight="1" hidden="1">
      <c r="A282" s="61"/>
      <c r="B282" s="60"/>
      <c r="C282" s="62" t="s">
        <v>22</v>
      </c>
      <c r="D282" s="79"/>
      <c r="E282" s="82"/>
      <c r="F282" s="82"/>
      <c r="G282" s="2"/>
      <c r="H282" s="80"/>
      <c r="I282" s="3"/>
      <c r="J282" s="80"/>
      <c r="K282" s="2"/>
      <c r="L282" s="81"/>
    </row>
    <row r="283" spans="1:12" s="92" customFormat="1" ht="19.5">
      <c r="A283" s="127"/>
      <c r="B283" s="128"/>
      <c r="C283" s="129" t="s">
        <v>13</v>
      </c>
      <c r="D283" s="130">
        <f>+D276+D267+D254+D244+D204+D196+D161+D151+D148+D131+D121+D101+D95+D78+D75+D38</f>
        <v>31982075.270000003</v>
      </c>
      <c r="E283" s="131">
        <f>E254+E204+E196+E161+E158+E131+E121+E101+E89+E38+E95+E276+E126+E118+E267</f>
        <v>60000</v>
      </c>
      <c r="F283" s="131">
        <f>F276+F244+F204+F161+F101+F38+F254+F126+F78+F267+F118</f>
        <v>60382.22</v>
      </c>
      <c r="G283" s="132">
        <f>F283-E283</f>
        <v>382.22000000000116</v>
      </c>
      <c r="H283" s="132"/>
      <c r="I283" s="133"/>
      <c r="J283" s="134">
        <f>F283-E283</f>
        <v>382.22000000000116</v>
      </c>
      <c r="K283" s="90"/>
      <c r="L283" s="91"/>
    </row>
    <row r="284" spans="1:12" s="78" customFormat="1" ht="18.75" hidden="1">
      <c r="A284" s="61"/>
      <c r="B284" s="60"/>
      <c r="D284" s="79"/>
      <c r="E284" s="82"/>
      <c r="G284" s="2"/>
      <c r="H284" s="2"/>
      <c r="I284" s="3"/>
      <c r="J284" s="80"/>
      <c r="K284" s="2"/>
      <c r="L284" s="81"/>
    </row>
    <row r="285" spans="1:12" s="78" customFormat="1" ht="18.75" hidden="1">
      <c r="A285" s="61"/>
      <c r="B285" s="60"/>
      <c r="D285" s="79"/>
      <c r="E285" s="80"/>
      <c r="F285" s="2"/>
      <c r="G285" s="2"/>
      <c r="H285" s="2"/>
      <c r="I285" s="3"/>
      <c r="J285" s="80"/>
      <c r="K285" s="2"/>
      <c r="L285" s="81"/>
    </row>
    <row r="286" spans="1:12" s="78" customFormat="1" ht="18.75" hidden="1">
      <c r="A286" s="61"/>
      <c r="B286" s="60"/>
      <c r="D286" s="79"/>
      <c r="E286" s="2"/>
      <c r="F286" s="2"/>
      <c r="G286" s="2"/>
      <c r="H286" s="2"/>
      <c r="I286" s="3"/>
      <c r="J286" s="80"/>
      <c r="K286" s="2"/>
      <c r="L286" s="81"/>
    </row>
    <row r="287" spans="1:12" s="78" customFormat="1" ht="18.75" hidden="1">
      <c r="A287" s="61"/>
      <c r="B287" s="60"/>
      <c r="D287" s="79"/>
      <c r="E287" s="80"/>
      <c r="F287" s="80"/>
      <c r="G287" s="80"/>
      <c r="H287" s="80"/>
      <c r="I287" s="116"/>
      <c r="J287" s="80"/>
      <c r="K287" s="2"/>
      <c r="L287" s="81"/>
    </row>
    <row r="288" spans="1:12" s="78" customFormat="1" ht="18.75" hidden="1">
      <c r="A288" s="61"/>
      <c r="B288" s="60"/>
      <c r="D288" s="79"/>
      <c r="E288" s="2"/>
      <c r="F288" s="2"/>
      <c r="G288" s="2"/>
      <c r="H288" s="2"/>
      <c r="I288" s="3"/>
      <c r="J288" s="80"/>
      <c r="K288" s="2"/>
      <c r="L288" s="81"/>
    </row>
    <row r="289" spans="1:12" s="83" customFormat="1" ht="18.75" hidden="1">
      <c r="A289" s="135"/>
      <c r="B289" s="86"/>
      <c r="D289" s="85"/>
      <c r="E289" s="2"/>
      <c r="F289" s="2"/>
      <c r="G289" s="2"/>
      <c r="H289" s="2"/>
      <c r="I289" s="3"/>
      <c r="J289" s="80"/>
      <c r="K289" s="2"/>
      <c r="L289" s="86"/>
    </row>
    <row r="290" spans="1:10" s="2" customFormat="1" ht="18.75" hidden="1">
      <c r="A290" s="59"/>
      <c r="E290" s="80"/>
      <c r="I290" s="3"/>
      <c r="J290" s="80">
        <f>J31-J283</f>
        <v>-1.1368683772161603E-12</v>
      </c>
    </row>
    <row r="291" spans="1:10" s="2" customFormat="1" ht="18.75" customHeight="1" hidden="1">
      <c r="A291" s="164" t="s">
        <v>114</v>
      </c>
      <c r="B291" s="164"/>
      <c r="C291" s="164"/>
      <c r="E291" s="80"/>
      <c r="I291" s="3"/>
      <c r="J291" s="80"/>
    </row>
    <row r="292" spans="9:10" s="2" customFormat="1" ht="18.75" hidden="1">
      <c r="I292" s="3"/>
      <c r="J292" s="80"/>
    </row>
    <row r="293" spans="1:10" s="90" customFormat="1" ht="18.75" hidden="1">
      <c r="A293" s="92"/>
      <c r="B293" s="92" t="s">
        <v>115</v>
      </c>
      <c r="C293" s="92"/>
      <c r="D293" s="92"/>
      <c r="E293" s="92" t="s">
        <v>4</v>
      </c>
      <c r="F293" s="92" t="s">
        <v>5</v>
      </c>
      <c r="I293" s="89"/>
      <c r="J293" s="88"/>
    </row>
    <row r="294" spans="1:10" s="2" customFormat="1" ht="18.75" hidden="1">
      <c r="A294" s="78"/>
      <c r="B294" s="78"/>
      <c r="C294" s="78"/>
      <c r="D294" s="78"/>
      <c r="E294" s="78"/>
      <c r="F294" s="78"/>
      <c r="I294" s="3"/>
      <c r="J294" s="80"/>
    </row>
    <row r="295" spans="1:10" s="2" customFormat="1" ht="75" hidden="1">
      <c r="A295" s="78"/>
      <c r="B295" s="135">
        <v>903</v>
      </c>
      <c r="C295" s="125" t="s">
        <v>116</v>
      </c>
      <c r="D295" s="78"/>
      <c r="E295" s="82"/>
      <c r="F295" s="82"/>
      <c r="I295" s="3"/>
      <c r="J295" s="80"/>
    </row>
    <row r="296" spans="1:10" s="2" customFormat="1" ht="37.5" hidden="1">
      <c r="A296" s="173"/>
      <c r="B296" s="53">
        <v>952</v>
      </c>
      <c r="C296" s="136" t="s">
        <v>117</v>
      </c>
      <c r="D296" s="78"/>
      <c r="E296" s="82"/>
      <c r="F296" s="82"/>
      <c r="I296" s="3"/>
      <c r="J296" s="80"/>
    </row>
    <row r="297" spans="1:10" s="2" customFormat="1" ht="19.5" hidden="1">
      <c r="A297" s="173"/>
      <c r="B297" s="137"/>
      <c r="C297" s="138"/>
      <c r="D297" s="78"/>
      <c r="E297" s="82"/>
      <c r="F297" s="82"/>
      <c r="I297" s="3"/>
      <c r="J297" s="80"/>
    </row>
    <row r="298" spans="1:10" s="141" customFormat="1" ht="12.75" customHeight="1" hidden="1">
      <c r="A298" s="173"/>
      <c r="B298" s="137"/>
      <c r="C298" s="138"/>
      <c r="D298" s="139"/>
      <c r="E298" s="140"/>
      <c r="F298" s="140"/>
      <c r="I298" s="142"/>
      <c r="J298" s="143"/>
    </row>
    <row r="299" spans="1:10" s="141" customFormat="1" ht="19.5" hidden="1">
      <c r="A299" s="173"/>
      <c r="B299" s="144"/>
      <c r="C299" s="138"/>
      <c r="D299" s="139"/>
      <c r="E299" s="140"/>
      <c r="F299" s="140"/>
      <c r="I299" s="142"/>
      <c r="J299" s="143"/>
    </row>
    <row r="300" spans="1:10" s="2" customFormat="1" ht="18.75" customHeight="1" hidden="1">
      <c r="A300" s="165" t="s">
        <v>13</v>
      </c>
      <c r="B300" s="166"/>
      <c r="C300" s="167"/>
      <c r="D300" s="78"/>
      <c r="E300" s="82">
        <f>E295+E296</f>
        <v>0</v>
      </c>
      <c r="F300" s="82">
        <f>F295+F296</f>
        <v>0</v>
      </c>
      <c r="H300" s="80">
        <f>E300-F300</f>
        <v>0</v>
      </c>
      <c r="I300" s="3"/>
      <c r="J300" s="80"/>
    </row>
    <row r="301" spans="9:10" s="2" customFormat="1" ht="18.75" hidden="1">
      <c r="I301" s="3"/>
      <c r="J301" s="80"/>
    </row>
    <row r="302" spans="1:10" s="2" customFormat="1" ht="18.75" customHeight="1" hidden="1">
      <c r="A302" s="164" t="s">
        <v>118</v>
      </c>
      <c r="B302" s="164"/>
      <c r="C302" s="164"/>
      <c r="E302" s="80"/>
      <c r="H302" s="80">
        <f>J31-J283</f>
        <v>-1.1368683772161603E-12</v>
      </c>
      <c r="I302" s="3"/>
      <c r="J302" s="80"/>
    </row>
    <row r="303" spans="9:10" s="2" customFormat="1" ht="18.75" hidden="1">
      <c r="I303" s="3"/>
      <c r="J303" s="80"/>
    </row>
    <row r="304" spans="1:10" s="90" customFormat="1" ht="18.75" hidden="1">
      <c r="A304" s="92"/>
      <c r="B304" s="92" t="s">
        <v>115</v>
      </c>
      <c r="C304" s="92"/>
      <c r="D304" s="92"/>
      <c r="E304" s="92" t="s">
        <v>4</v>
      </c>
      <c r="F304" s="92" t="s">
        <v>5</v>
      </c>
      <c r="I304" s="89"/>
      <c r="J304" s="88"/>
    </row>
    <row r="305" spans="1:10" s="2" customFormat="1" ht="18.75" hidden="1">
      <c r="A305" s="78"/>
      <c r="B305" s="78"/>
      <c r="C305" s="78"/>
      <c r="D305" s="78"/>
      <c r="E305" s="78"/>
      <c r="F305" s="78"/>
      <c r="I305" s="3"/>
      <c r="J305" s="80"/>
    </row>
    <row r="306" spans="1:25" s="2" customFormat="1" ht="18.75" hidden="1">
      <c r="A306" s="78"/>
      <c r="B306" s="61">
        <v>992</v>
      </c>
      <c r="C306" s="78" t="s">
        <v>119</v>
      </c>
      <c r="D306" s="78"/>
      <c r="E306" s="82"/>
      <c r="F306" s="82">
        <f>F308</f>
        <v>0</v>
      </c>
      <c r="H306" s="80">
        <f>H302-F308</f>
        <v>-1.1368683772161603E-12</v>
      </c>
      <c r="I306" s="3"/>
      <c r="J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s="2" customFormat="1" ht="75" hidden="1">
      <c r="A307" s="78"/>
      <c r="B307" s="61">
        <v>963</v>
      </c>
      <c r="C307" s="125" t="s">
        <v>120</v>
      </c>
      <c r="D307" s="78"/>
      <c r="E307" s="82"/>
      <c r="F307" s="82"/>
      <c r="I307" s="3"/>
      <c r="J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10" s="2" customFormat="1" ht="18.75" customHeight="1" hidden="1">
      <c r="A308" s="165" t="s">
        <v>13</v>
      </c>
      <c r="B308" s="166"/>
      <c r="C308" s="167"/>
      <c r="D308" s="78"/>
      <c r="E308" s="82">
        <f>E306+E307</f>
        <v>0</v>
      </c>
      <c r="F308" s="82"/>
      <c r="I308" s="3"/>
      <c r="J308" s="80"/>
    </row>
    <row r="309" spans="9:25" s="2" customFormat="1" ht="18.75">
      <c r="I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8:25" s="2" customFormat="1" ht="18.75">
      <c r="H310" s="116">
        <f>G283-H31</f>
        <v>1.1368683772161603E-12</v>
      </c>
      <c r="I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9:25" s="2" customFormat="1" ht="18.75">
      <c r="I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9:25" s="2" customFormat="1" ht="18.75">
      <c r="I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9:25" s="2" customFormat="1" ht="18.75">
      <c r="I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9:25" s="2" customFormat="1" ht="18.75">
      <c r="I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9:25" s="2" customFormat="1" ht="18.75">
      <c r="I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9:25" s="2" customFormat="1" ht="18.75">
      <c r="I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9:25" s="2" customFormat="1" ht="18.75">
      <c r="I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9:25" s="2" customFormat="1" ht="18.75">
      <c r="I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9:25" s="2" customFormat="1" ht="18.75">
      <c r="I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9:25" s="2" customFormat="1" ht="18.75">
      <c r="I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9:25" s="2" customFormat="1" ht="18.75">
      <c r="I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="2" customFormat="1" ht="18.75">
      <c r="I322" s="3"/>
    </row>
    <row r="323" s="2" customFormat="1" ht="18.75">
      <c r="I323" s="3"/>
    </row>
    <row r="324" s="2" customFormat="1" ht="18.75">
      <c r="I324" s="3"/>
    </row>
    <row r="325" s="2" customFormat="1" ht="18.75">
      <c r="I325" s="3"/>
    </row>
    <row r="326" s="2" customFormat="1" ht="18.75">
      <c r="I326" s="3"/>
    </row>
    <row r="327" s="2" customFormat="1" ht="18.75">
      <c r="I327" s="3"/>
    </row>
    <row r="328" s="2" customFormat="1" ht="18.75">
      <c r="I328" s="3"/>
    </row>
    <row r="329" s="2" customFormat="1" ht="18.75">
      <c r="I329" s="3"/>
    </row>
    <row r="330" s="2" customFormat="1" ht="18.75">
      <c r="I330" s="3"/>
    </row>
    <row r="331" s="2" customFormat="1" ht="18.75">
      <c r="I331" s="3"/>
    </row>
    <row r="332" s="2" customFormat="1" ht="18.75">
      <c r="I332" s="3"/>
    </row>
    <row r="333" s="2" customFormat="1" ht="18.75">
      <c r="I333" s="3"/>
    </row>
    <row r="334" s="2" customFormat="1" ht="18.75">
      <c r="I334" s="3"/>
    </row>
    <row r="335" s="2" customFormat="1" ht="18.75">
      <c r="I335" s="3"/>
    </row>
    <row r="336" s="2" customFormat="1" ht="18.75">
      <c r="I336" s="3"/>
    </row>
    <row r="337" s="2" customFormat="1" ht="18.75">
      <c r="I337" s="3"/>
    </row>
    <row r="338" s="2" customFormat="1" ht="18.75">
      <c r="I338" s="3"/>
    </row>
    <row r="339" s="2" customFormat="1" ht="18.75">
      <c r="I339" s="3"/>
    </row>
    <row r="340" s="2" customFormat="1" ht="18.75">
      <c r="I340" s="3"/>
    </row>
    <row r="341" s="2" customFormat="1" ht="18.75">
      <c r="I341" s="3"/>
    </row>
    <row r="342" s="2" customFormat="1" ht="18.75">
      <c r="I342" s="3"/>
    </row>
    <row r="343" s="2" customFormat="1" ht="18.75">
      <c r="I343" s="3"/>
    </row>
    <row r="344" s="2" customFormat="1" ht="18.75">
      <c r="I344" s="3"/>
    </row>
    <row r="345" s="2" customFormat="1" ht="18.75">
      <c r="I345" s="3"/>
    </row>
    <row r="346" s="2" customFormat="1" ht="18.75">
      <c r="I346" s="3"/>
    </row>
    <row r="347" s="2" customFormat="1" ht="18.75">
      <c r="I347" s="3"/>
    </row>
    <row r="348" s="2" customFormat="1" ht="18.75">
      <c r="I348" s="3"/>
    </row>
    <row r="349" s="2" customFormat="1" ht="18.75">
      <c r="I349" s="3"/>
    </row>
    <row r="350" s="2" customFormat="1" ht="18.75">
      <c r="I350" s="3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</sheetData>
  <sheetProtection/>
  <mergeCells count="33">
    <mergeCell ref="B16:C16"/>
    <mergeCell ref="B17:C17"/>
    <mergeCell ref="B18:C18"/>
    <mergeCell ref="B19:C19"/>
    <mergeCell ref="B10:C10"/>
    <mergeCell ref="B9:C9"/>
    <mergeCell ref="B23:C23"/>
    <mergeCell ref="B21:C21"/>
    <mergeCell ref="B20:C20"/>
    <mergeCell ref="B28:C28"/>
    <mergeCell ref="B29:C29"/>
    <mergeCell ref="B24:C24"/>
    <mergeCell ref="B25:C25"/>
    <mergeCell ref="B22:C22"/>
    <mergeCell ref="B26:C26"/>
    <mergeCell ref="B27:C27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A302:C302"/>
    <mergeCell ref="A308:C308"/>
    <mergeCell ref="B30:C30"/>
    <mergeCell ref="B31:C31"/>
    <mergeCell ref="A33:C33"/>
    <mergeCell ref="A291:C291"/>
    <mergeCell ref="A296:A299"/>
    <mergeCell ref="A300:C30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2014-07-24T10:56:15Z</cp:lastPrinted>
  <dcterms:created xsi:type="dcterms:W3CDTF">2013-04-02T12:58:53Z</dcterms:created>
  <dcterms:modified xsi:type="dcterms:W3CDTF">2014-08-05T10:03:48Z</dcterms:modified>
  <cp:category/>
  <cp:version/>
  <cp:contentType/>
  <cp:contentStatus/>
</cp:coreProperties>
</file>