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Arkusz1" sheetId="1" r:id="rId1"/>
    <sheet name="zal.1" sheetId="2" r:id="rId2"/>
    <sheet name="Arkusz2" sheetId="3" r:id="rId3"/>
  </sheets>
  <definedNames>
    <definedName name="_xlnm.Print_Area" localSheetId="0">'Arkusz1'!$A$1:$F$257</definedName>
    <definedName name="_xlnm.Print_Area" localSheetId="1">'zal.1'!$A$1:$F$255</definedName>
  </definedNames>
  <calcPr fullCalcOnLoad="1"/>
</workbook>
</file>

<file path=xl/sharedStrings.xml><?xml version="1.0" encoding="utf-8"?>
<sst xmlns="http://schemas.openxmlformats.org/spreadsheetml/2006/main" count="722" uniqueCount="146">
  <si>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</si>
  <si>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</si>
  <si>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</si>
  <si>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</si>
  <si>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</si>
  <si>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</si>
  <si>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</si>
  <si>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</si>
  <si>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01008</t>
  </si>
  <si>
    <t>Melioracje wodne</t>
  </si>
  <si>
    <t>01010</t>
  </si>
  <si>
    <t>Infrastr. wodoc i sanitac. Wsi</t>
  </si>
  <si>
    <t>01030</t>
  </si>
  <si>
    <t>Izby rolnicze</t>
  </si>
  <si>
    <t>01041</t>
  </si>
  <si>
    <t>Program rozwoju obszarów wiejsk.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</si>
  <si>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</si>
  <si>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</si>
  <si>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</si>
  <si>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</si>
  <si>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</si>
  <si>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</si>
  <si>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</si>
  <si>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</si>
  <si>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</si>
  <si>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</si>
  <si>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</si>
  <si>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</si>
  <si>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</si>
  <si>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</si>
  <si>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</si>
  <si>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</si>
  <si>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</si>
  <si>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</si>
  <si>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</si>
  <si>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</si>
  <si>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</si>
  <si>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</si>
  <si>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</si>
  <si>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</si>
  <si>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</si>
  <si>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</si>
  <si>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Jednostki terenowe Policji</t>
  </si>
  <si>
    <t>Komendy wojewódzkie Policji</t>
  </si>
  <si>
    <t>Ochotnicze straże pożarne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</si>
  <si>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</si>
  <si>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</si>
  <si>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</si>
  <si>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</si>
  <si>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</si>
  <si>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</si>
  <si>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</si>
  <si>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</si>
  <si>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Oddziały  przedszk. w szkołach podst.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</si>
  <si>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</si>
  <si>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</si>
  <si>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</si>
  <si>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</si>
  <si>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</si>
  <si>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</si>
  <si>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</si>
  <si>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</si>
  <si>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</si>
  <si>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</si>
  <si>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</si>
  <si>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</si>
  <si>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</si>
  <si>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</si>
  <si>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</si>
  <si>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</si>
  <si>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Gospodarstwo pomocnicze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</si>
  <si>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</si>
  <si>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</si>
  <si>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</si>
  <si>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</si>
  <si>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</si>
  <si>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</si>
  <si>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</si>
  <si>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</si>
  <si>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</si>
  <si>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</si>
  <si>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</si>
  <si>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</si>
  <si>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</si>
  <si>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</si>
  <si>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</si>
  <si>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</si>
  <si>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</si>
  <si>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</si>
  <si>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</si>
  <si>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</si>
  <si>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</si>
  <si>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</si>
  <si>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</si>
  <si>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</si>
  <si>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Zmiany w budżecie przedstawiają się następujaco:</t>
  </si>
  <si>
    <t>Źródło dochodu</t>
  </si>
  <si>
    <t>Dotacje celowe otrzymane z pudżetu państwa na realizację zadań bieżących z zakresu administracji rządowej oraz innych zadań zleconych gminie(związkom gmin) ustawami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</si>
  <si>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</si>
  <si>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</si>
  <si>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</si>
  <si>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</si>
  <si>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</si>
  <si>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</si>
  <si>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</si>
  <si>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</si>
  <si>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</si>
  <si>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</si>
  <si>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</si>
  <si>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</si>
  <si>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</si>
  <si>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</si>
  <si>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 xml:space="preserve">II. WYDATKI </t>
  </si>
  <si>
    <t>wydatki bieżące  na programy współfinansowane ze środków UE</t>
  </si>
  <si>
    <t>wydatki bieżące-świadczenia na rzecz osób fizycznych</t>
  </si>
  <si>
    <t>Spłaty pożyczek otrzymanych na finansowanie zadań realizowanych z udziałem środków pochodzących z budżetu Unii Europejskiej</t>
  </si>
  <si>
    <t>dotacje na zadania bieżące</t>
  </si>
  <si>
    <t>65 000+4 000</t>
  </si>
  <si>
    <t>Wpływy z różnych dochodów</t>
  </si>
  <si>
    <t>Subwencja ogólna z budżetu państwa</t>
  </si>
  <si>
    <t>Ochrona powietrza atmosferycznego i klimatu</t>
  </si>
  <si>
    <t xml:space="preserve">Dotacje celowe w ramach programów finansowanych z udziałem środków europejskich  oraz środków, o których mowa  w art.5 ust.1 pkt 3 oraz ust.3 pkt 5 i 6 ustawy, lub płatności w ramach  budżetu środków europejskich </t>
  </si>
  <si>
    <t>Straż gminna</t>
  </si>
  <si>
    <t>Dotacje celowe otrzymane z pudżetu państwa na realizację własnych zadań bieżących gmin (związków gmin)</t>
  </si>
  <si>
    <t>Dotacje celowe otrzymane z pudżetu państwa na realizację inwestycji i zakupów inwestycyjnych własnych gmin (związków gmin)</t>
  </si>
  <si>
    <t xml:space="preserve">ma być 0 </t>
  </si>
  <si>
    <t>Załącznik Nr 1 do Uchwały Rady Gminy Kłomnice nr……………..                       z dnia ……………………</t>
  </si>
  <si>
    <t>801</t>
  </si>
  <si>
    <t>Dotacje celowe w ramach programów finansowanych z udziałem środków europejskich  oraz środków, o których mowa  w art.5 ust.1 pkt 3 oraz ust.3 pkt 5 i 6 ustawy, lub płatności w ramach  budżetu środków europejskich (dochody majątkowe</t>
  </si>
  <si>
    <t>)</t>
  </si>
  <si>
    <t>Środki na dofinansowanie własnych inwestycji gmin ….</t>
  </si>
  <si>
    <t>Zasiłki stałe</t>
  </si>
  <si>
    <t>Wolne środki</t>
  </si>
  <si>
    <t>wydatki majątkowe na programy współfinansowane ze środków UE</t>
  </si>
  <si>
    <t>Wpływy z opłaty za zezwolenia na sprzedaż napojów alkoholowych</t>
  </si>
  <si>
    <t>pozostałe wydatki majątkowe (Orlik Rzerzęczyce)</t>
  </si>
  <si>
    <t xml:space="preserve">pozostałe wydatki majątkowe </t>
  </si>
  <si>
    <t>pozostałe wydatki majątkowe dotacja dla OSP Rzerzęczyce</t>
  </si>
  <si>
    <t xml:space="preserve">pozostałe wydatki majątkowe- syrena </t>
  </si>
  <si>
    <t>Wpływy z usług</t>
  </si>
  <si>
    <t>Dotacje celowe z udziałem srodków europejskich</t>
  </si>
  <si>
    <t>Grzywny, mandaty i inne kary pieniężne od ludności</t>
  </si>
  <si>
    <t>Dotacje z gmin na zadania bieżące</t>
  </si>
  <si>
    <t>Filharmonie,orkiestry, chóry i kapele</t>
  </si>
  <si>
    <t xml:space="preserve"> wydatki majątkowe z udziałem środków unijnych</t>
  </si>
  <si>
    <t>Zał.Nr 1 do uchwały Rady Gminy Nr 94/XII/2011 z dnia 29.12.2011r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</si>
</sst>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0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4" fontId="2" fillId="35" borderId="17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 horizontal="right"/>
    </xf>
    <xf numFmtId="4" fontId="2" fillId="35" borderId="16" xfId="0" applyNumberFormat="1" applyFont="1" applyFill="1" applyBorder="1" applyAlignment="1">
      <alignment horizontal="right"/>
    </xf>
    <xf numFmtId="4" fontId="2" fillId="35" borderId="15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4" fontId="7" fillId="0" borderId="17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Fill="1" applyBorder="1" applyAlignment="1">
      <alignment wrapText="1"/>
    </xf>
    <xf numFmtId="4" fontId="2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21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22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22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4" fontId="2" fillId="0" borderId="26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5" xfId="0" applyFont="1" applyBorder="1" applyAlignment="1">
      <alignment/>
    </xf>
    <xf numFmtId="49" fontId="2" fillId="35" borderId="15" xfId="0" applyNumberFormat="1" applyFont="1" applyFill="1" applyBorder="1" applyAlignment="1">
      <alignment horizontal="left" wrapText="1"/>
    </xf>
    <xf numFmtId="4" fontId="2" fillId="35" borderId="17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 wrapText="1"/>
    </xf>
    <xf numFmtId="0" fontId="2" fillId="35" borderId="15" xfId="0" applyFont="1" applyFill="1" applyBorder="1" applyAlignment="1">
      <alignment/>
    </xf>
    <xf numFmtId="4" fontId="3" fillId="35" borderId="0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wrapText="1"/>
    </xf>
    <xf numFmtId="0" fontId="7" fillId="0" borderId="15" xfId="0" applyFont="1" applyBorder="1" applyAlignment="1">
      <alignment/>
    </xf>
    <xf numFmtId="4" fontId="7" fillId="0" borderId="17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23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/>
    </xf>
    <xf numFmtId="0" fontId="2" fillId="35" borderId="25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25" xfId="0" applyFont="1" applyBorder="1" applyAlignment="1">
      <alignment horizontal="center"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4" fontId="3" fillId="0" borderId="4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left"/>
    </xf>
    <xf numFmtId="4" fontId="4" fillId="36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34" borderId="0" xfId="0" applyFont="1" applyFill="1" applyAlignment="1">
      <alignment/>
    </xf>
    <xf numFmtId="0" fontId="47" fillId="0" borderId="0" xfId="0" applyFont="1" applyAlignment="1">
      <alignment/>
    </xf>
    <xf numFmtId="0" fontId="47" fillId="34" borderId="0" xfId="0" applyFont="1" applyFill="1" applyAlignment="1">
      <alignment horizontal="left"/>
    </xf>
    <xf numFmtId="0" fontId="47" fillId="34" borderId="0" xfId="0" applyFont="1" applyFill="1" applyAlignment="1">
      <alignment horizontal="center"/>
    </xf>
    <xf numFmtId="0" fontId="47" fillId="34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49" fontId="47" fillId="35" borderId="10" xfId="0" applyNumberFormat="1" applyFont="1" applyFill="1" applyBorder="1" applyAlignment="1">
      <alignment horizontal="center"/>
    </xf>
    <xf numFmtId="4" fontId="47" fillId="36" borderId="10" xfId="0" applyNumberFormat="1" applyFont="1" applyFill="1" applyBorder="1" applyAlignment="1">
      <alignment/>
    </xf>
    <xf numFmtId="0" fontId="47" fillId="34" borderId="22" xfId="0" applyFont="1" applyFill="1" applyBorder="1" applyAlignment="1">
      <alignment horizontal="left"/>
    </xf>
    <xf numFmtId="4" fontId="47" fillId="34" borderId="10" xfId="0" applyNumberFormat="1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7" fillId="36" borderId="0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47" fillId="35" borderId="0" xfId="0" applyFont="1" applyFill="1" applyAlignment="1">
      <alignment/>
    </xf>
    <xf numFmtId="49" fontId="47" fillId="34" borderId="10" xfId="0" applyNumberFormat="1" applyFont="1" applyFill="1" applyBorder="1" applyAlignment="1">
      <alignment horizontal="left"/>
    </xf>
    <xf numFmtId="0" fontId="47" fillId="36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left"/>
    </xf>
    <xf numFmtId="0" fontId="48" fillId="36" borderId="10" xfId="0" applyFont="1" applyFill="1" applyBorder="1" applyAlignment="1">
      <alignment horizontal="left"/>
    </xf>
    <xf numFmtId="0" fontId="48" fillId="36" borderId="10" xfId="0" applyFont="1" applyFill="1" applyBorder="1" applyAlignment="1">
      <alignment/>
    </xf>
    <xf numFmtId="4" fontId="48" fillId="36" borderId="10" xfId="0" applyNumberFormat="1" applyFont="1" applyFill="1" applyBorder="1" applyAlignment="1">
      <alignment/>
    </xf>
    <xf numFmtId="0" fontId="48" fillId="36" borderId="0" xfId="0" applyFont="1" applyFill="1" applyBorder="1" applyAlignment="1">
      <alignment/>
    </xf>
    <xf numFmtId="4" fontId="48" fillId="36" borderId="0" xfId="0" applyNumberFormat="1" applyFont="1" applyFill="1" applyBorder="1" applyAlignment="1">
      <alignment/>
    </xf>
    <xf numFmtId="4" fontId="48" fillId="35" borderId="0" xfId="0" applyNumberFormat="1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35" borderId="0" xfId="0" applyFont="1" applyFill="1" applyAlignment="1">
      <alignment/>
    </xf>
    <xf numFmtId="0" fontId="47" fillId="34" borderId="38" xfId="0" applyFont="1" applyFill="1" applyBorder="1" applyAlignment="1">
      <alignment/>
    </xf>
    <xf numFmtId="0" fontId="47" fillId="34" borderId="29" xfId="0" applyFont="1" applyFill="1" applyBorder="1" applyAlignment="1">
      <alignment/>
    </xf>
    <xf numFmtId="0" fontId="47" fillId="34" borderId="30" xfId="0" applyFont="1" applyFill="1" applyBorder="1" applyAlignment="1">
      <alignment/>
    </xf>
    <xf numFmtId="0" fontId="47" fillId="34" borderId="31" xfId="0" applyFont="1" applyFill="1" applyBorder="1" applyAlignment="1">
      <alignment/>
    </xf>
    <xf numFmtId="0" fontId="47" fillId="34" borderId="32" xfId="0" applyFont="1" applyFill="1" applyBorder="1" applyAlignment="1">
      <alignment/>
    </xf>
    <xf numFmtId="0" fontId="47" fillId="34" borderId="33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47" fillId="34" borderId="13" xfId="0" applyFont="1" applyFill="1" applyBorder="1" applyAlignment="1">
      <alignment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47" fillId="34" borderId="34" xfId="0" applyFont="1" applyFill="1" applyBorder="1" applyAlignment="1">
      <alignment/>
    </xf>
    <xf numFmtId="0" fontId="47" fillId="34" borderId="35" xfId="0" applyFont="1" applyFill="1" applyBorder="1" applyAlignment="1">
      <alignment/>
    </xf>
    <xf numFmtId="0" fontId="47" fillId="34" borderId="36" xfId="0" applyFont="1" applyFill="1" applyBorder="1" applyAlignment="1">
      <alignment/>
    </xf>
    <xf numFmtId="0" fontId="47" fillId="34" borderId="37" xfId="0" applyFont="1" applyFill="1" applyBorder="1" applyAlignment="1">
      <alignment/>
    </xf>
    <xf numFmtId="0" fontId="47" fillId="0" borderId="0" xfId="0" applyFont="1" applyBorder="1" applyAlignment="1">
      <alignment horizontal="center" wrapText="1"/>
    </xf>
    <xf numFmtId="2" fontId="47" fillId="0" borderId="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4" fontId="47" fillId="0" borderId="24" xfId="0" applyNumberFormat="1" applyFont="1" applyBorder="1" applyAlignment="1">
      <alignment horizontal="right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49" fontId="47" fillId="35" borderId="14" xfId="0" applyNumberFormat="1" applyFont="1" applyFill="1" applyBorder="1" applyAlignment="1">
      <alignment horizontal="center"/>
    </xf>
    <xf numFmtId="0" fontId="47" fillId="35" borderId="15" xfId="0" applyFont="1" applyFill="1" applyBorder="1" applyAlignment="1">
      <alignment horizontal="left"/>
    </xf>
    <xf numFmtId="4" fontId="47" fillId="35" borderId="17" xfId="0" applyNumberFormat="1" applyFont="1" applyFill="1" applyBorder="1" applyAlignment="1">
      <alignment horizontal="right"/>
    </xf>
    <xf numFmtId="4" fontId="47" fillId="35" borderId="10" xfId="0" applyNumberFormat="1" applyFont="1" applyFill="1" applyBorder="1" applyAlignment="1">
      <alignment horizontal="right"/>
    </xf>
    <xf numFmtId="4" fontId="47" fillId="35" borderId="0" xfId="0" applyNumberFormat="1" applyFont="1" applyFill="1" applyBorder="1" applyAlignment="1">
      <alignment horizontal="right"/>
    </xf>
    <xf numFmtId="4" fontId="47" fillId="35" borderId="16" xfId="0" applyNumberFormat="1" applyFont="1" applyFill="1" applyBorder="1" applyAlignment="1">
      <alignment horizontal="right"/>
    </xf>
    <xf numFmtId="4" fontId="47" fillId="35" borderId="15" xfId="0" applyNumberFormat="1" applyFont="1" applyFill="1" applyBorder="1" applyAlignment="1">
      <alignment horizontal="right"/>
    </xf>
    <xf numFmtId="0" fontId="47" fillId="35" borderId="15" xfId="0" applyFont="1" applyFill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5" xfId="0" applyFont="1" applyBorder="1" applyAlignment="1">
      <alignment/>
    </xf>
    <xf numFmtId="4" fontId="47" fillId="0" borderId="17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 horizontal="right"/>
    </xf>
    <xf numFmtId="4" fontId="47" fillId="0" borderId="0" xfId="0" applyNumberFormat="1" applyFont="1" applyBorder="1" applyAlignment="1">
      <alignment horizontal="right"/>
    </xf>
    <xf numFmtId="4" fontId="47" fillId="0" borderId="0" xfId="0" applyNumberFormat="1" applyFont="1" applyBorder="1" applyAlignment="1">
      <alignment horizontal="center"/>
    </xf>
    <xf numFmtId="0" fontId="47" fillId="0" borderId="18" xfId="0" applyFont="1" applyFill="1" applyBorder="1" applyAlignment="1">
      <alignment wrapText="1"/>
    </xf>
    <xf numFmtId="0" fontId="47" fillId="0" borderId="15" xfId="0" applyFont="1" applyBorder="1" applyAlignment="1">
      <alignment horizontal="left"/>
    </xf>
    <xf numFmtId="4" fontId="47" fillId="35" borderId="0" xfId="0" applyNumberFormat="1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7" fillId="35" borderId="14" xfId="0" applyFont="1" applyFill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7" xfId="0" applyFont="1" applyBorder="1" applyAlignment="1">
      <alignment horizontal="right"/>
    </xf>
    <xf numFmtId="0" fontId="47" fillId="0" borderId="10" xfId="0" applyFont="1" applyBorder="1" applyAlignment="1">
      <alignment/>
    </xf>
    <xf numFmtId="4" fontId="47" fillId="0" borderId="17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18" xfId="0" applyFont="1" applyBorder="1" applyAlignment="1">
      <alignment horizontal="left"/>
    </xf>
    <xf numFmtId="4" fontId="47" fillId="0" borderId="21" xfId="0" applyNumberFormat="1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18" xfId="0" applyFont="1" applyBorder="1" applyAlignment="1">
      <alignment/>
    </xf>
    <xf numFmtId="0" fontId="47" fillId="35" borderId="10" xfId="0" applyFont="1" applyFill="1" applyBorder="1" applyAlignment="1">
      <alignment horizontal="left"/>
    </xf>
    <xf numFmtId="4" fontId="47" fillId="35" borderId="22" xfId="0" applyNumberFormat="1" applyFont="1" applyFill="1" applyBorder="1" applyAlignment="1">
      <alignment/>
    </xf>
    <xf numFmtId="4" fontId="47" fillId="35" borderId="0" xfId="0" applyNumberFormat="1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47" fillId="35" borderId="23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7" fillId="0" borderId="10" xfId="0" applyFont="1" applyBorder="1" applyAlignment="1">
      <alignment horizontal="left"/>
    </xf>
    <xf numFmtId="4" fontId="47" fillId="0" borderId="22" xfId="0" applyNumberFormat="1" applyFont="1" applyBorder="1" applyAlignment="1">
      <alignment/>
    </xf>
    <xf numFmtId="0" fontId="47" fillId="0" borderId="23" xfId="0" applyFont="1" applyBorder="1" applyAlignment="1">
      <alignment/>
    </xf>
    <xf numFmtId="0" fontId="47" fillId="35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wrapText="1"/>
    </xf>
    <xf numFmtId="0" fontId="47" fillId="0" borderId="25" xfId="0" applyFont="1" applyBorder="1" applyAlignment="1">
      <alignment horizontal="left"/>
    </xf>
    <xf numFmtId="4" fontId="47" fillId="0" borderId="26" xfId="0" applyNumberFormat="1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25" xfId="0" applyFont="1" applyBorder="1" applyAlignment="1">
      <alignment/>
    </xf>
    <xf numFmtId="49" fontId="47" fillId="35" borderId="15" xfId="0" applyNumberFormat="1" applyFont="1" applyFill="1" applyBorder="1" applyAlignment="1">
      <alignment horizontal="left" wrapText="1"/>
    </xf>
    <xf numFmtId="4" fontId="47" fillId="35" borderId="17" xfId="0" applyNumberFormat="1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0" fontId="47" fillId="35" borderId="16" xfId="0" applyFont="1" applyFill="1" applyBorder="1" applyAlignment="1">
      <alignment/>
    </xf>
    <xf numFmtId="0" fontId="47" fillId="35" borderId="15" xfId="0" applyFont="1" applyFill="1" applyBorder="1" applyAlignment="1">
      <alignment/>
    </xf>
    <xf numFmtId="0" fontId="47" fillId="0" borderId="27" xfId="0" applyFont="1" applyBorder="1" applyAlignment="1">
      <alignment horizontal="center"/>
    </xf>
    <xf numFmtId="4" fontId="47" fillId="0" borderId="27" xfId="0" applyNumberFormat="1" applyFont="1" applyBorder="1" applyAlignment="1">
      <alignment/>
    </xf>
    <xf numFmtId="0" fontId="47" fillId="35" borderId="25" xfId="0" applyFont="1" applyFill="1" applyBorder="1" applyAlignment="1">
      <alignment horizontal="left"/>
    </xf>
    <xf numFmtId="0" fontId="47" fillId="35" borderId="15" xfId="0" applyFont="1" applyFill="1" applyBorder="1" applyAlignment="1">
      <alignment/>
    </xf>
    <xf numFmtId="1" fontId="47" fillId="0" borderId="0" xfId="0" applyNumberFormat="1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15" xfId="0" applyFont="1" applyFill="1" applyBorder="1" applyAlignment="1">
      <alignment/>
    </xf>
    <xf numFmtId="4" fontId="47" fillId="0" borderId="17" xfId="0" applyNumberFormat="1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48" fillId="35" borderId="16" xfId="0" applyFont="1" applyFill="1" applyBorder="1" applyAlignment="1">
      <alignment horizontal="center"/>
    </xf>
    <xf numFmtId="0" fontId="48" fillId="35" borderId="15" xfId="0" applyFont="1" applyFill="1" applyBorder="1" applyAlignment="1">
      <alignment/>
    </xf>
    <xf numFmtId="4" fontId="48" fillId="35" borderId="17" xfId="0" applyNumberFormat="1" applyFont="1" applyFill="1" applyBorder="1" applyAlignment="1">
      <alignment/>
    </xf>
    <xf numFmtId="4" fontId="48" fillId="35" borderId="10" xfId="0" applyNumberFormat="1" applyFont="1" applyFill="1" applyBorder="1" applyAlignment="1">
      <alignment/>
    </xf>
    <xf numFmtId="4" fontId="48" fillId="35" borderId="0" xfId="0" applyNumberFormat="1" applyFont="1" applyFill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49" fontId="47" fillId="0" borderId="23" xfId="0" applyNumberFormat="1" applyFont="1" applyBorder="1" applyAlignment="1">
      <alignment wrapText="1"/>
    </xf>
    <xf numFmtId="0" fontId="47" fillId="0" borderId="28" xfId="0" applyFont="1" applyBorder="1" applyAlignment="1">
      <alignment horizontal="center"/>
    </xf>
    <xf numFmtId="0" fontId="47" fillId="0" borderId="28" xfId="0" applyFont="1" applyBorder="1" applyAlignment="1">
      <alignment/>
    </xf>
    <xf numFmtId="49" fontId="48" fillId="0" borderId="23" xfId="0" applyNumberFormat="1" applyFont="1" applyBorder="1" applyAlignment="1">
      <alignment wrapText="1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0" fontId="47" fillId="0" borderId="24" xfId="0" applyFont="1" applyBorder="1" applyAlignment="1">
      <alignment/>
    </xf>
    <xf numFmtId="0" fontId="47" fillId="0" borderId="39" xfId="0" applyFont="1" applyBorder="1" applyAlignment="1">
      <alignment/>
    </xf>
    <xf numFmtId="4" fontId="47" fillId="0" borderId="40" xfId="0" applyNumberFormat="1" applyFont="1" applyBorder="1" applyAlignment="1">
      <alignment/>
    </xf>
    <xf numFmtId="0" fontId="2" fillId="34" borderId="41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left"/>
    </xf>
    <xf numFmtId="0" fontId="2" fillId="38" borderId="10" xfId="0" applyFont="1" applyFill="1" applyBorder="1" applyAlignment="1">
      <alignment horizontal="left"/>
    </xf>
    <xf numFmtId="0" fontId="2" fillId="38" borderId="23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left" wrapText="1"/>
    </xf>
    <xf numFmtId="0" fontId="2" fillId="35" borderId="23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36" borderId="22" xfId="0" applyFont="1" applyFill="1" applyBorder="1" applyAlignment="1">
      <alignment horizontal="left"/>
    </xf>
    <xf numFmtId="0" fontId="2" fillId="36" borderId="23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 wrapText="1"/>
    </xf>
    <xf numFmtId="0" fontId="2" fillId="36" borderId="23" xfId="0" applyFont="1" applyFill="1" applyBorder="1" applyAlignment="1">
      <alignment horizontal="left" wrapText="1"/>
    </xf>
    <xf numFmtId="0" fontId="4" fillId="35" borderId="22" xfId="0" applyFont="1" applyFill="1" applyBorder="1" applyAlignment="1">
      <alignment horizontal="left" wrapText="1"/>
    </xf>
    <xf numFmtId="0" fontId="4" fillId="35" borderId="23" xfId="0" applyFont="1" applyFill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2" fillId="38" borderId="22" xfId="0" applyFont="1" applyFill="1" applyBorder="1" applyAlignment="1">
      <alignment horizontal="left" wrapText="1"/>
    </xf>
    <xf numFmtId="0" fontId="0" fillId="38" borderId="23" xfId="0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47" fillId="35" borderId="22" xfId="0" applyFont="1" applyFill="1" applyBorder="1" applyAlignment="1">
      <alignment horizontal="left" wrapText="1"/>
    </xf>
    <xf numFmtId="0" fontId="47" fillId="35" borderId="23" xfId="0" applyFont="1" applyFill="1" applyBorder="1" applyAlignment="1">
      <alignment horizontal="left" wrapText="1"/>
    </xf>
    <xf numFmtId="0" fontId="47" fillId="0" borderId="22" xfId="0" applyFont="1" applyFill="1" applyBorder="1" applyAlignment="1">
      <alignment horizontal="left" wrapText="1"/>
    </xf>
    <xf numFmtId="0" fontId="47" fillId="0" borderId="41" xfId="0" applyFont="1" applyFill="1" applyBorder="1" applyAlignment="1">
      <alignment horizontal="left" wrapText="1"/>
    </xf>
    <xf numFmtId="0" fontId="47" fillId="0" borderId="23" xfId="0" applyFont="1" applyFill="1" applyBorder="1" applyAlignment="1">
      <alignment horizontal="left" wrapText="1"/>
    </xf>
    <xf numFmtId="0" fontId="47" fillId="33" borderId="0" xfId="0" applyNumberFormat="1" applyFont="1" applyFill="1" applyBorder="1" applyAlignment="1" applyProtection="1">
      <alignment horizontal="center" wrapText="1"/>
      <protection locked="0"/>
    </xf>
    <xf numFmtId="0" fontId="47" fillId="34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 wrapText="1"/>
    </xf>
    <xf numFmtId="0" fontId="47" fillId="34" borderId="0" xfId="0" applyFont="1" applyFill="1" applyAlignment="1">
      <alignment horizontal="left"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47" fillId="0" borderId="22" xfId="0" applyFont="1" applyBorder="1" applyAlignment="1">
      <alignment horizontal="left"/>
    </xf>
    <xf numFmtId="0" fontId="47" fillId="0" borderId="41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7" fillId="0" borderId="38" xfId="0" applyFont="1" applyBorder="1" applyAlignment="1">
      <alignment horizontal="left"/>
    </xf>
    <xf numFmtId="0" fontId="47" fillId="0" borderId="19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36" borderId="22" xfId="0" applyFont="1" applyFill="1" applyBorder="1" applyAlignment="1">
      <alignment horizontal="left" wrapText="1"/>
    </xf>
    <xf numFmtId="0" fontId="47" fillId="36" borderId="23" xfId="0" applyFont="1" applyFill="1" applyBorder="1" applyAlignment="1">
      <alignment horizontal="left" wrapText="1"/>
    </xf>
    <xf numFmtId="0" fontId="48" fillId="35" borderId="22" xfId="0" applyFont="1" applyFill="1" applyBorder="1" applyAlignment="1">
      <alignment horizontal="left" wrapText="1"/>
    </xf>
    <xf numFmtId="0" fontId="48" fillId="35" borderId="23" xfId="0" applyFont="1" applyFill="1" applyBorder="1" applyAlignment="1">
      <alignment horizontal="left" wrapText="1"/>
    </xf>
    <xf numFmtId="0" fontId="47" fillId="36" borderId="22" xfId="0" applyFont="1" applyFill="1" applyBorder="1" applyAlignment="1">
      <alignment horizontal="left"/>
    </xf>
    <xf numFmtId="0" fontId="47" fillId="36" borderId="23" xfId="0" applyFont="1" applyFill="1" applyBorder="1" applyAlignment="1">
      <alignment horizontal="left"/>
    </xf>
    <xf numFmtId="0" fontId="47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1"/>
  <sheetViews>
    <sheetView tabSelected="1" zoomScalePageLayoutView="0" workbookViewId="0" topLeftCell="A1">
      <selection activeCell="E1" sqref="E1:F3"/>
    </sheetView>
  </sheetViews>
  <sheetFormatPr defaultColWidth="9.00390625" defaultRowHeight="12.75"/>
  <cols>
    <col min="1" max="1" width="9.00390625" style="5" customWidth="1"/>
    <col min="2" max="2" width="9.421875" style="5" customWidth="1"/>
    <col min="3" max="3" width="66.7109375" style="5" customWidth="1"/>
    <col min="4" max="4" width="13.8515625" style="5" hidden="1" customWidth="1"/>
    <col min="5" max="5" width="22.28125" style="4" customWidth="1"/>
    <col min="6" max="6" width="20.8515625" style="4" customWidth="1"/>
    <col min="7" max="7" width="21.00390625" style="4" customWidth="1"/>
    <col min="8" max="8" width="18.7109375" style="4" customWidth="1"/>
    <col min="9" max="9" width="16.00390625" style="88" customWidth="1"/>
    <col min="10" max="10" width="17.8515625" style="4" customWidth="1"/>
    <col min="11" max="11" width="9.00390625" style="4" customWidth="1"/>
    <col min="12" max="16384" width="9.00390625" style="5" customWidth="1"/>
  </cols>
  <sheetData>
    <row r="1" spans="5:10" s="1" customFormat="1" ht="15.75" customHeight="1">
      <c r="E1" s="361" t="s">
        <v>145</v>
      </c>
      <c r="F1" s="361"/>
      <c r="I1" s="362"/>
      <c r="J1" s="362"/>
    </row>
    <row r="2" spans="1:10" ht="18.75">
      <c r="A2" s="2"/>
      <c r="B2" s="2"/>
      <c r="C2" s="2"/>
      <c r="D2" s="2"/>
      <c r="E2" s="361"/>
      <c r="F2" s="361"/>
      <c r="G2" s="2"/>
      <c r="H2" s="2"/>
      <c r="I2" s="3"/>
      <c r="J2" s="2"/>
    </row>
    <row r="3" spans="1:10" ht="18.75">
      <c r="A3" s="6"/>
      <c r="B3" s="6"/>
      <c r="C3" s="6"/>
      <c r="D3" s="6"/>
      <c r="E3" s="361"/>
      <c r="F3" s="361"/>
      <c r="G3" s="6"/>
      <c r="H3" s="6"/>
      <c r="I3" s="7"/>
      <c r="J3" s="6"/>
    </row>
    <row r="4" spans="1:11" s="10" customFormat="1" ht="18.75">
      <c r="A4" s="363" t="s">
        <v>95</v>
      </c>
      <c r="B4" s="363"/>
      <c r="C4" s="363"/>
      <c r="D4" s="9"/>
      <c r="E4" s="2"/>
      <c r="F4" s="2"/>
      <c r="G4" s="2"/>
      <c r="H4" s="2"/>
      <c r="I4" s="3"/>
      <c r="J4" s="6"/>
      <c r="K4" s="6"/>
    </row>
    <row r="5" spans="1:11" s="10" customFormat="1" ht="18.75">
      <c r="A5" s="8"/>
      <c r="B5" s="8"/>
      <c r="C5" s="8"/>
      <c r="D5" s="9"/>
      <c r="E5" s="2"/>
      <c r="F5" s="2"/>
      <c r="G5" s="2"/>
      <c r="H5" s="2"/>
      <c r="I5" s="3"/>
      <c r="J5" s="6"/>
      <c r="K5" s="6"/>
    </row>
    <row r="6" spans="1:11" s="10" customFormat="1" ht="18.75">
      <c r="A6" s="364" t="s">
        <v>111</v>
      </c>
      <c r="B6" s="364"/>
      <c r="C6" s="364"/>
      <c r="D6" s="9"/>
      <c r="E6" s="2"/>
      <c r="F6" s="2"/>
      <c r="G6" s="2"/>
      <c r="H6" s="2"/>
      <c r="I6" s="3"/>
      <c r="J6" s="6"/>
      <c r="K6" s="6"/>
    </row>
    <row r="7" spans="1:11" s="10" customFormat="1" ht="18.75">
      <c r="A7" s="11"/>
      <c r="B7" s="11"/>
      <c r="C7" s="8"/>
      <c r="D7" s="9"/>
      <c r="E7" s="2"/>
      <c r="F7" s="2"/>
      <c r="G7" s="2"/>
      <c r="H7" s="2"/>
      <c r="I7" s="3"/>
      <c r="J7" s="6"/>
      <c r="K7" s="6"/>
    </row>
    <row r="8" spans="1:11" s="10" customFormat="1" ht="18.75">
      <c r="A8" s="12" t="s">
        <v>2</v>
      </c>
      <c r="B8" s="365" t="s">
        <v>96</v>
      </c>
      <c r="C8" s="366"/>
      <c r="D8" s="13"/>
      <c r="E8" s="13" t="s">
        <v>88</v>
      </c>
      <c r="F8" s="13" t="s">
        <v>89</v>
      </c>
      <c r="G8" s="2"/>
      <c r="H8" s="2"/>
      <c r="I8" s="3"/>
      <c r="J8" s="6"/>
      <c r="K8" s="6"/>
    </row>
    <row r="9" spans="1:11" s="10" customFormat="1" ht="18.75">
      <c r="A9" s="12"/>
      <c r="B9" s="197"/>
      <c r="C9" s="198"/>
      <c r="D9" s="13"/>
      <c r="E9" s="13"/>
      <c r="F9" s="13"/>
      <c r="G9" s="2"/>
      <c r="H9" s="2"/>
      <c r="I9" s="3"/>
      <c r="J9" s="6"/>
      <c r="K9" s="6"/>
    </row>
    <row r="10" spans="1:6" s="50" customFormat="1" ht="18.75">
      <c r="A10" s="50" t="s">
        <v>6</v>
      </c>
      <c r="B10" s="367" t="s">
        <v>7</v>
      </c>
      <c r="C10" s="368"/>
      <c r="E10" s="16">
        <f>E11+E13+E12</f>
        <v>252009</v>
      </c>
      <c r="F10" s="16">
        <f>F11+F13</f>
        <v>100000</v>
      </c>
    </row>
    <row r="11" spans="1:11" s="10" customFormat="1" ht="18.75">
      <c r="A11" s="12"/>
      <c r="B11" s="199" t="s">
        <v>139</v>
      </c>
      <c r="C11" s="198"/>
      <c r="D11" s="13"/>
      <c r="E11" s="22"/>
      <c r="F11" s="22">
        <v>100000</v>
      </c>
      <c r="G11" s="2"/>
      <c r="H11" s="2"/>
      <c r="I11" s="3"/>
      <c r="J11" s="6"/>
      <c r="K11" s="6"/>
    </row>
    <row r="12" spans="1:11" s="10" customFormat="1" ht="18.75">
      <c r="A12" s="12"/>
      <c r="B12" s="199" t="s">
        <v>140</v>
      </c>
      <c r="C12" s="351"/>
      <c r="D12" s="13"/>
      <c r="E12" s="22">
        <v>227774</v>
      </c>
      <c r="F12" s="22"/>
      <c r="G12" s="2"/>
      <c r="H12" s="2"/>
      <c r="I12" s="3"/>
      <c r="J12" s="6"/>
      <c r="K12" s="6"/>
    </row>
    <row r="13" spans="1:11" s="10" customFormat="1" ht="51.75" customHeight="1">
      <c r="A13" s="12"/>
      <c r="B13" s="369" t="s">
        <v>130</v>
      </c>
      <c r="C13" s="370"/>
      <c r="D13" s="13"/>
      <c r="E13" s="22">
        <v>24235</v>
      </c>
      <c r="F13" s="22"/>
      <c r="G13" s="2"/>
      <c r="H13" s="2"/>
      <c r="I13" s="3"/>
      <c r="J13" s="6"/>
      <c r="K13" s="6"/>
    </row>
    <row r="14" spans="1:11" s="20" customFormat="1" ht="22.5" customHeight="1" hidden="1">
      <c r="A14" s="50" t="s">
        <v>127</v>
      </c>
      <c r="B14" s="367" t="s">
        <v>51</v>
      </c>
      <c r="C14" s="368"/>
      <c r="D14" s="15"/>
      <c r="E14" s="16">
        <f>E15</f>
        <v>0</v>
      </c>
      <c r="F14" s="16">
        <f>F15+F16</f>
        <v>0</v>
      </c>
      <c r="G14" s="17"/>
      <c r="H14" s="17"/>
      <c r="I14" s="18"/>
      <c r="J14" s="19"/>
      <c r="K14" s="19"/>
    </row>
    <row r="15" spans="1:11" s="20" customFormat="1" ht="78" customHeight="1" hidden="1">
      <c r="A15" s="21"/>
      <c r="B15" s="369" t="s">
        <v>121</v>
      </c>
      <c r="C15" s="370"/>
      <c r="D15" s="371"/>
      <c r="E15" s="13"/>
      <c r="F15" s="22"/>
      <c r="G15" s="17"/>
      <c r="H15" s="17"/>
      <c r="I15" s="18"/>
      <c r="J15" s="19"/>
      <c r="K15" s="19"/>
    </row>
    <row r="16" spans="1:11" s="10" customFormat="1" ht="79.5" customHeight="1" hidden="1">
      <c r="A16" s="12"/>
      <c r="B16" s="369" t="s">
        <v>128</v>
      </c>
      <c r="C16" s="371"/>
      <c r="D16" s="13"/>
      <c r="E16" s="22"/>
      <c r="F16" s="22"/>
      <c r="G16" s="2"/>
      <c r="H16" s="2"/>
      <c r="I16" s="3"/>
      <c r="J16" s="6"/>
      <c r="K16" s="6"/>
    </row>
    <row r="17" spans="1:11" s="20" customFormat="1" ht="22.5" customHeight="1">
      <c r="A17" s="23">
        <v>750</v>
      </c>
      <c r="B17" s="367" t="s">
        <v>34</v>
      </c>
      <c r="C17" s="368"/>
      <c r="D17" s="15"/>
      <c r="E17" s="16">
        <f>E18+E19</f>
        <v>30000</v>
      </c>
      <c r="F17" s="16">
        <f>F18+F19</f>
        <v>0</v>
      </c>
      <c r="G17" s="17"/>
      <c r="H17" s="17"/>
      <c r="I17" s="18"/>
      <c r="J17" s="19"/>
      <c r="K17" s="19"/>
    </row>
    <row r="18" spans="1:11" s="10" customFormat="1" ht="47.25" customHeight="1">
      <c r="A18" s="12"/>
      <c r="B18" s="369" t="s">
        <v>118</v>
      </c>
      <c r="C18" s="371"/>
      <c r="D18" s="13"/>
      <c r="E18" s="22">
        <v>30000</v>
      </c>
      <c r="F18" s="22"/>
      <c r="G18" s="2"/>
      <c r="H18" s="2"/>
      <c r="I18" s="3"/>
      <c r="J18" s="6"/>
      <c r="K18" s="6"/>
    </row>
    <row r="19" spans="1:11" s="10" customFormat="1" ht="54.75" customHeight="1" hidden="1">
      <c r="A19" s="12"/>
      <c r="B19" s="369" t="s">
        <v>124</v>
      </c>
      <c r="C19" s="371"/>
      <c r="D19" s="13"/>
      <c r="E19" s="22"/>
      <c r="F19" s="22"/>
      <c r="G19" s="2"/>
      <c r="H19" s="2"/>
      <c r="I19" s="3"/>
      <c r="J19" s="6"/>
      <c r="K19" s="6"/>
    </row>
    <row r="20" spans="1:11" s="360" customFormat="1" ht="54.75" customHeight="1">
      <c r="A20" s="352">
        <v>754</v>
      </c>
      <c r="B20" s="353" t="s">
        <v>41</v>
      </c>
      <c r="C20" s="354"/>
      <c r="D20" s="355"/>
      <c r="E20" s="356">
        <f>E21</f>
        <v>150000</v>
      </c>
      <c r="F20" s="356"/>
      <c r="G20" s="357"/>
      <c r="H20" s="357"/>
      <c r="I20" s="358"/>
      <c r="J20" s="359"/>
      <c r="K20" s="359"/>
    </row>
    <row r="21" spans="1:11" s="10" customFormat="1" ht="29.25" customHeight="1">
      <c r="A21" s="12"/>
      <c r="B21" s="369" t="s">
        <v>141</v>
      </c>
      <c r="C21" s="378"/>
      <c r="D21" s="13"/>
      <c r="E21" s="22">
        <v>150000</v>
      </c>
      <c r="F21" s="22"/>
      <c r="G21" s="2"/>
      <c r="H21" s="2"/>
      <c r="I21" s="3"/>
      <c r="J21" s="6"/>
      <c r="K21" s="6"/>
    </row>
    <row r="22" spans="1:11" s="20" customFormat="1" ht="18.75">
      <c r="A22" s="23">
        <v>756</v>
      </c>
      <c r="B22" s="374" t="s">
        <v>45</v>
      </c>
      <c r="C22" s="375"/>
      <c r="D22" s="15"/>
      <c r="E22" s="16">
        <f>E23</f>
        <v>0</v>
      </c>
      <c r="F22" s="16">
        <f>F23</f>
        <v>37000</v>
      </c>
      <c r="G22" s="17"/>
      <c r="H22" s="17"/>
      <c r="I22" s="18"/>
      <c r="J22" s="19"/>
      <c r="K22" s="19"/>
    </row>
    <row r="23" spans="1:11" s="10" customFormat="1" ht="42" customHeight="1">
      <c r="A23" s="12"/>
      <c r="B23" s="369" t="s">
        <v>134</v>
      </c>
      <c r="C23" s="371"/>
      <c r="D23" s="13"/>
      <c r="E23" s="22"/>
      <c r="F23" s="22">
        <v>37000</v>
      </c>
      <c r="G23" s="2"/>
      <c r="H23" s="2"/>
      <c r="I23" s="3"/>
      <c r="J23" s="6"/>
      <c r="K23" s="6"/>
    </row>
    <row r="24" spans="1:11" s="20" customFormat="1" ht="18.75">
      <c r="A24" s="24">
        <v>852</v>
      </c>
      <c r="B24" s="372" t="s">
        <v>63</v>
      </c>
      <c r="C24" s="373"/>
      <c r="D24" s="15"/>
      <c r="E24" s="16">
        <f>E25</f>
        <v>21000</v>
      </c>
      <c r="F24" s="16">
        <f>F25</f>
        <v>0</v>
      </c>
      <c r="G24" s="17"/>
      <c r="H24" s="17"/>
      <c r="I24" s="18"/>
      <c r="J24" s="19"/>
      <c r="K24" s="19"/>
    </row>
    <row r="25" spans="1:11" s="10" customFormat="1" ht="42" customHeight="1">
      <c r="A25" s="12"/>
      <c r="B25" s="369" t="s">
        <v>118</v>
      </c>
      <c r="C25" s="371"/>
      <c r="D25" s="13"/>
      <c r="E25" s="22">
        <v>21000</v>
      </c>
      <c r="F25" s="22"/>
      <c r="G25" s="2"/>
      <c r="H25" s="2"/>
      <c r="I25" s="3"/>
      <c r="J25" s="6"/>
      <c r="K25" s="6"/>
    </row>
    <row r="26" spans="1:11" s="360" customFormat="1" ht="42" customHeight="1">
      <c r="A26" s="352">
        <v>900</v>
      </c>
      <c r="B26" s="379" t="s">
        <v>74</v>
      </c>
      <c r="C26" s="380"/>
      <c r="D26" s="355"/>
      <c r="E26" s="356">
        <f>E27</f>
        <v>27000</v>
      </c>
      <c r="F26" s="356"/>
      <c r="G26" s="357"/>
      <c r="H26" s="357"/>
      <c r="I26" s="358"/>
      <c r="J26" s="359"/>
      <c r="K26" s="359"/>
    </row>
    <row r="27" spans="1:11" s="10" customFormat="1" ht="42" customHeight="1">
      <c r="A27" s="12"/>
      <c r="B27" s="369" t="s">
        <v>142</v>
      </c>
      <c r="C27" s="378"/>
      <c r="D27" s="13"/>
      <c r="E27" s="22">
        <v>27000</v>
      </c>
      <c r="F27" s="22"/>
      <c r="G27" s="2"/>
      <c r="H27" s="2"/>
      <c r="I27" s="3"/>
      <c r="J27" s="6"/>
      <c r="K27" s="6"/>
    </row>
    <row r="28" spans="1:11" s="32" customFormat="1" ht="21" customHeight="1">
      <c r="A28" s="25"/>
      <c r="B28" s="376" t="s">
        <v>84</v>
      </c>
      <c r="C28" s="377"/>
      <c r="D28" s="26"/>
      <c r="E28" s="27">
        <f>E10+E17+E20+E22+E24+E26</f>
        <v>480009</v>
      </c>
      <c r="F28" s="27">
        <f>F10+F17+F20+F22+F24+F26</f>
        <v>137000</v>
      </c>
      <c r="G28" s="28"/>
      <c r="H28" s="200"/>
      <c r="I28" s="29"/>
      <c r="J28" s="30"/>
      <c r="K28" s="31"/>
    </row>
    <row r="29" spans="1:11" s="10" customFormat="1" ht="18.75">
      <c r="A29" s="8"/>
      <c r="B29" s="8"/>
      <c r="C29" s="8"/>
      <c r="D29" s="9"/>
      <c r="E29" s="2"/>
      <c r="F29" s="2"/>
      <c r="G29" s="2"/>
      <c r="H29" s="2"/>
      <c r="I29" s="3"/>
      <c r="J29" s="6"/>
      <c r="K29" s="6"/>
    </row>
    <row r="30" spans="1:11" s="10" customFormat="1" ht="18.75">
      <c r="A30" s="364" t="s">
        <v>112</v>
      </c>
      <c r="B30" s="364"/>
      <c r="C30" s="364"/>
      <c r="D30" s="9"/>
      <c r="E30" s="2"/>
      <c r="F30" s="2"/>
      <c r="G30" s="2"/>
      <c r="H30" s="2"/>
      <c r="I30" s="3"/>
      <c r="J30" s="2"/>
      <c r="K30" s="6"/>
    </row>
    <row r="31" spans="1:11" s="10" customFormat="1" ht="18.75">
      <c r="A31" s="188"/>
      <c r="B31" s="188"/>
      <c r="C31" s="188"/>
      <c r="D31" s="188"/>
      <c r="E31" s="188"/>
      <c r="F31" s="188"/>
      <c r="G31" s="2"/>
      <c r="H31" s="2"/>
      <c r="I31" s="3"/>
      <c r="J31" s="2"/>
      <c r="K31" s="6"/>
    </row>
    <row r="32" spans="1:10" ht="18.75" hidden="1">
      <c r="A32" s="179"/>
      <c r="B32" s="180"/>
      <c r="C32" s="181"/>
      <c r="D32" s="182"/>
      <c r="E32" s="385" t="s">
        <v>88</v>
      </c>
      <c r="F32" s="385" t="s">
        <v>89</v>
      </c>
      <c r="G32" s="6"/>
      <c r="H32" s="6"/>
      <c r="I32" s="7"/>
      <c r="J32" s="6"/>
    </row>
    <row r="33" spans="1:10" ht="18.75" hidden="1">
      <c r="A33" s="183"/>
      <c r="B33" s="33"/>
      <c r="C33" s="34"/>
      <c r="D33" s="35" t="s">
        <v>0</v>
      </c>
      <c r="E33" s="386"/>
      <c r="F33" s="386"/>
      <c r="G33" s="36"/>
      <c r="H33" s="6"/>
      <c r="I33" s="7"/>
      <c r="J33" s="6"/>
    </row>
    <row r="34" spans="1:10" ht="18.75">
      <c r="A34" s="183"/>
      <c r="B34" s="33"/>
      <c r="C34" s="34"/>
      <c r="D34" s="35" t="s">
        <v>1</v>
      </c>
      <c r="E34" s="386"/>
      <c r="F34" s="386"/>
      <c r="G34" s="6"/>
      <c r="H34" s="6"/>
      <c r="I34" s="7"/>
      <c r="J34" s="37"/>
    </row>
    <row r="35" spans="1:10" ht="18" customHeight="1">
      <c r="A35" s="183" t="s">
        <v>2</v>
      </c>
      <c r="B35" s="33" t="s">
        <v>3</v>
      </c>
      <c r="C35" s="38" t="s">
        <v>4</v>
      </c>
      <c r="D35" s="35" t="s">
        <v>5</v>
      </c>
      <c r="E35" s="386"/>
      <c r="F35" s="386"/>
      <c r="G35" s="6"/>
      <c r="H35" s="6"/>
      <c r="I35" s="7"/>
      <c r="J35" s="39"/>
    </row>
    <row r="36" spans="1:10" ht="14.25" customHeight="1" hidden="1">
      <c r="A36" s="184"/>
      <c r="B36" s="185"/>
      <c r="C36" s="186"/>
      <c r="D36" s="187"/>
      <c r="E36" s="387"/>
      <c r="F36" s="387"/>
      <c r="G36" s="40"/>
      <c r="H36" s="41"/>
      <c r="I36" s="42"/>
      <c r="J36" s="39"/>
    </row>
    <row r="37" spans="1:12" s="194" customFormat="1" ht="10.5">
      <c r="A37" s="196">
        <v>1</v>
      </c>
      <c r="B37" s="196">
        <v>2</v>
      </c>
      <c r="C37" s="196">
        <v>3</v>
      </c>
      <c r="D37" s="196">
        <v>4</v>
      </c>
      <c r="E37" s="196">
        <v>4</v>
      </c>
      <c r="F37" s="196">
        <v>5</v>
      </c>
      <c r="G37" s="191"/>
      <c r="H37" s="191"/>
      <c r="I37" s="192"/>
      <c r="J37" s="191"/>
      <c r="K37" s="191"/>
      <c r="L37" s="193"/>
    </row>
    <row r="38" spans="1:12" s="45" customFormat="1" ht="18.75">
      <c r="A38" s="116"/>
      <c r="B38" s="48"/>
      <c r="C38" s="178"/>
      <c r="D38" s="5"/>
      <c r="E38" s="195"/>
      <c r="F38" s="116"/>
      <c r="G38" s="37"/>
      <c r="H38" s="41"/>
      <c r="I38" s="46"/>
      <c r="J38" s="37"/>
      <c r="K38" s="37"/>
      <c r="L38" s="47"/>
    </row>
    <row r="39" spans="1:25" s="59" customFormat="1" ht="18.75">
      <c r="A39" s="50" t="s">
        <v>6</v>
      </c>
      <c r="B39" s="51"/>
      <c r="C39" s="52" t="s">
        <v>7</v>
      </c>
      <c r="D39" s="53">
        <f>+D40+D49+D58+D60+D69</f>
        <v>1512819.1</v>
      </c>
      <c r="E39" s="54">
        <f>E40+E49</f>
        <v>820000</v>
      </c>
      <c r="F39" s="54">
        <f>F40</f>
        <v>0</v>
      </c>
      <c r="G39" s="55"/>
      <c r="H39" s="55"/>
      <c r="I39" s="56"/>
      <c r="J39" s="55"/>
      <c r="K39" s="55"/>
      <c r="L39" s="57"/>
      <c r="M39" s="58"/>
      <c r="N39" s="58"/>
      <c r="O39" s="58"/>
      <c r="P39" s="58">
        <f aca="true" t="shared" si="0" ref="P39:Y39">P40+P49+P58+P60</f>
        <v>0</v>
      </c>
      <c r="Q39" s="58">
        <f t="shared" si="0"/>
        <v>0</v>
      </c>
      <c r="R39" s="58">
        <f t="shared" si="0"/>
        <v>0</v>
      </c>
      <c r="S39" s="58">
        <f t="shared" si="0"/>
        <v>0</v>
      </c>
      <c r="T39" s="58">
        <f t="shared" si="0"/>
        <v>0</v>
      </c>
      <c r="U39" s="58">
        <f t="shared" si="0"/>
        <v>0</v>
      </c>
      <c r="V39" s="58">
        <f t="shared" si="0"/>
        <v>0</v>
      </c>
      <c r="W39" s="58">
        <f t="shared" si="0"/>
        <v>0</v>
      </c>
      <c r="X39" s="58">
        <f t="shared" si="0"/>
        <v>0</v>
      </c>
      <c r="Y39" s="58">
        <f t="shared" si="0"/>
        <v>0</v>
      </c>
    </row>
    <row r="40" spans="1:12" s="45" customFormat="1" ht="18.75">
      <c r="A40" s="60"/>
      <c r="B40" s="48" t="s">
        <v>8</v>
      </c>
      <c r="C40" s="61" t="s">
        <v>9</v>
      </c>
      <c r="D40" s="62">
        <v>80000</v>
      </c>
      <c r="E40" s="49">
        <f>E42</f>
        <v>50000</v>
      </c>
      <c r="F40" s="49">
        <f>F41+F42+F43+F44+F45+F46+F47+F48</f>
        <v>0</v>
      </c>
      <c r="G40" s="63"/>
      <c r="H40" s="64"/>
      <c r="I40" s="46"/>
      <c r="J40" s="64"/>
      <c r="K40" s="37"/>
      <c r="L40" s="47"/>
    </row>
    <row r="41" spans="1:12" s="45" customFormat="1" ht="37.5" hidden="1">
      <c r="A41" s="60"/>
      <c r="B41" s="48"/>
      <c r="C41" s="65" t="s">
        <v>91</v>
      </c>
      <c r="D41" s="62"/>
      <c r="E41" s="49"/>
      <c r="F41" s="49"/>
      <c r="G41" s="63"/>
      <c r="H41" s="64"/>
      <c r="I41" s="46"/>
      <c r="J41" s="64"/>
      <c r="K41" s="37"/>
      <c r="L41" s="47"/>
    </row>
    <row r="42" spans="1:12" s="45" customFormat="1" ht="37.5">
      <c r="A42" s="60"/>
      <c r="B42" s="48"/>
      <c r="C42" s="65" t="s">
        <v>90</v>
      </c>
      <c r="D42" s="62"/>
      <c r="E42" s="49">
        <v>50000</v>
      </c>
      <c r="F42" s="49"/>
      <c r="G42" s="63"/>
      <c r="H42" s="64"/>
      <c r="I42" s="46"/>
      <c r="J42" s="64"/>
      <c r="K42" s="37"/>
      <c r="L42" s="47"/>
    </row>
    <row r="43" spans="1:12" s="45" customFormat="1" ht="18.75" hidden="1">
      <c r="A43" s="60"/>
      <c r="B43" s="48"/>
      <c r="C43" s="65" t="s">
        <v>92</v>
      </c>
      <c r="D43" s="62"/>
      <c r="E43" s="49"/>
      <c r="F43" s="49"/>
      <c r="G43" s="63"/>
      <c r="H43" s="64"/>
      <c r="I43" s="46"/>
      <c r="J43" s="64"/>
      <c r="K43" s="37"/>
      <c r="L43" s="47"/>
    </row>
    <row r="44" spans="1:12" s="45" customFormat="1" ht="18.75" hidden="1">
      <c r="A44" s="60"/>
      <c r="B44" s="48"/>
      <c r="C44" s="65" t="s">
        <v>114</v>
      </c>
      <c r="D44" s="62"/>
      <c r="E44" s="49"/>
      <c r="F44" s="49"/>
      <c r="G44" s="63"/>
      <c r="H44" s="64"/>
      <c r="I44" s="46"/>
      <c r="J44" s="64"/>
      <c r="K44" s="37"/>
      <c r="L44" s="47"/>
    </row>
    <row r="45" spans="1:12" s="45" customFormat="1" ht="42" customHeight="1" hidden="1">
      <c r="A45" s="60"/>
      <c r="B45" s="48"/>
      <c r="C45" s="65" t="s">
        <v>86</v>
      </c>
      <c r="D45" s="62"/>
      <c r="E45" s="49"/>
      <c r="F45" s="49"/>
      <c r="G45" s="63"/>
      <c r="H45" s="64"/>
      <c r="I45" s="46"/>
      <c r="J45" s="64"/>
      <c r="K45" s="37"/>
      <c r="L45" s="47"/>
    </row>
    <row r="46" spans="1:12" s="45" customFormat="1" ht="18.75" hidden="1">
      <c r="A46" s="60"/>
      <c r="B46" s="48"/>
      <c r="C46" s="65" t="s">
        <v>93</v>
      </c>
      <c r="D46" s="62"/>
      <c r="E46" s="49"/>
      <c r="F46" s="49"/>
      <c r="G46" s="63"/>
      <c r="H46" s="64"/>
      <c r="I46" s="46"/>
      <c r="J46" s="64"/>
      <c r="K46" s="37"/>
      <c r="L46" s="47"/>
    </row>
    <row r="47" spans="1:12" s="45" customFormat="1" ht="42" customHeight="1" hidden="1">
      <c r="A47" s="60"/>
      <c r="B47" s="48"/>
      <c r="C47" s="65" t="s">
        <v>94</v>
      </c>
      <c r="D47" s="62"/>
      <c r="E47" s="49"/>
      <c r="F47" s="49"/>
      <c r="G47" s="63"/>
      <c r="H47" s="64"/>
      <c r="I47" s="46"/>
      <c r="J47" s="64"/>
      <c r="K47" s="37"/>
      <c r="L47" s="47"/>
    </row>
    <row r="48" spans="1:12" s="45" customFormat="1" ht="18.75" hidden="1">
      <c r="A48" s="60"/>
      <c r="B48" s="48"/>
      <c r="C48" s="65" t="s">
        <v>87</v>
      </c>
      <c r="D48" s="62"/>
      <c r="E48" s="65"/>
      <c r="F48" s="49"/>
      <c r="G48" s="63"/>
      <c r="H48" s="64"/>
      <c r="I48" s="46"/>
      <c r="J48" s="64"/>
      <c r="K48" s="37"/>
      <c r="L48" s="47"/>
    </row>
    <row r="49" spans="1:12" s="45" customFormat="1" ht="15.75" customHeight="1">
      <c r="A49" s="60"/>
      <c r="B49" s="48" t="s">
        <v>10</v>
      </c>
      <c r="C49" s="66" t="s">
        <v>11</v>
      </c>
      <c r="D49" s="62">
        <v>1124100</v>
      </c>
      <c r="E49" s="49">
        <f>E50+E51+E52+E53+E54+E55+E56+E57</f>
        <v>770000</v>
      </c>
      <c r="F49" s="49">
        <f>F50+F51+F52+F53+F54+F55+F56+F57</f>
        <v>0</v>
      </c>
      <c r="G49" s="63"/>
      <c r="H49" s="64"/>
      <c r="I49" s="46"/>
      <c r="J49" s="63"/>
      <c r="K49" s="37"/>
      <c r="L49" s="47"/>
    </row>
    <row r="50" spans="1:12" s="45" customFormat="1" ht="37.5" hidden="1">
      <c r="A50" s="60"/>
      <c r="B50" s="48"/>
      <c r="C50" s="65" t="s">
        <v>91</v>
      </c>
      <c r="D50" s="62"/>
      <c r="E50" s="49"/>
      <c r="F50" s="49"/>
      <c r="G50" s="63"/>
      <c r="H50" s="64"/>
      <c r="I50" s="46"/>
      <c r="J50" s="64"/>
      <c r="K50" s="37"/>
      <c r="L50" s="47"/>
    </row>
    <row r="51" spans="1:12" s="45" customFormat="1" ht="37.5">
      <c r="A51" s="60"/>
      <c r="B51" s="48"/>
      <c r="C51" s="65" t="s">
        <v>102</v>
      </c>
      <c r="D51" s="62"/>
      <c r="E51" s="49">
        <v>220000</v>
      </c>
      <c r="F51" s="49"/>
      <c r="G51" s="63"/>
      <c r="H51" s="64"/>
      <c r="I51" s="46"/>
      <c r="J51" s="64"/>
      <c r="K51" s="37"/>
      <c r="L51" s="47"/>
    </row>
    <row r="52" spans="1:12" s="45" customFormat="1" ht="18.75" hidden="1">
      <c r="A52" s="60"/>
      <c r="B52" s="48"/>
      <c r="C52" s="65" t="s">
        <v>92</v>
      </c>
      <c r="D52" s="62"/>
      <c r="E52" s="49"/>
      <c r="F52" s="49"/>
      <c r="G52" s="63"/>
      <c r="H52" s="64"/>
      <c r="I52" s="46"/>
      <c r="J52" s="64"/>
      <c r="K52" s="37"/>
      <c r="L52" s="47"/>
    </row>
    <row r="53" spans="1:12" s="45" customFormat="1" ht="18.75" hidden="1">
      <c r="A53" s="60"/>
      <c r="B53" s="48"/>
      <c r="C53" s="65" t="s">
        <v>100</v>
      </c>
      <c r="D53" s="62"/>
      <c r="E53" s="49"/>
      <c r="F53" s="49"/>
      <c r="G53" s="63"/>
      <c r="H53" s="64"/>
      <c r="I53" s="46"/>
      <c r="J53" s="64"/>
      <c r="K53" s="37"/>
      <c r="L53" s="47"/>
    </row>
    <row r="54" spans="1:12" s="45" customFormat="1" ht="42" customHeight="1" hidden="1">
      <c r="A54" s="60"/>
      <c r="B54" s="48"/>
      <c r="C54" s="65" t="s">
        <v>133</v>
      </c>
      <c r="D54" s="62"/>
      <c r="E54" s="49"/>
      <c r="F54" s="49"/>
      <c r="G54" s="63"/>
      <c r="H54" s="64"/>
      <c r="I54" s="46"/>
      <c r="J54" s="64"/>
      <c r="K54" s="37"/>
      <c r="L54" s="47"/>
    </row>
    <row r="55" spans="1:12" s="45" customFormat="1" ht="18.75" hidden="1">
      <c r="A55" s="60"/>
      <c r="B55" s="48"/>
      <c r="C55" s="65" t="s">
        <v>93</v>
      </c>
      <c r="D55" s="62"/>
      <c r="E55" s="49"/>
      <c r="F55" s="49"/>
      <c r="G55" s="63"/>
      <c r="H55" s="64"/>
      <c r="I55" s="46"/>
      <c r="J55" s="64"/>
      <c r="K55" s="37"/>
      <c r="L55" s="47"/>
    </row>
    <row r="56" spans="1:12" s="45" customFormat="1" ht="42" customHeight="1" hidden="1">
      <c r="A56" s="60"/>
      <c r="B56" s="48"/>
      <c r="C56" s="65" t="s">
        <v>94</v>
      </c>
      <c r="D56" s="62"/>
      <c r="E56" s="49"/>
      <c r="F56" s="49"/>
      <c r="G56" s="63"/>
      <c r="H56" s="64"/>
      <c r="I56" s="46"/>
      <c r="J56" s="64"/>
      <c r="K56" s="37"/>
      <c r="L56" s="47"/>
    </row>
    <row r="57" spans="1:12" s="45" customFormat="1" ht="18.75">
      <c r="A57" s="60"/>
      <c r="B57" s="48"/>
      <c r="C57" s="65" t="s">
        <v>87</v>
      </c>
      <c r="D57" s="62"/>
      <c r="E57" s="49">
        <v>550000</v>
      </c>
      <c r="F57" s="49"/>
      <c r="G57" s="63"/>
      <c r="H57" s="64"/>
      <c r="I57" s="46"/>
      <c r="J57" s="64"/>
      <c r="K57" s="37"/>
      <c r="L57" s="47"/>
    </row>
    <row r="58" spans="1:12" s="45" customFormat="1" ht="18.75" hidden="1">
      <c r="A58" s="60"/>
      <c r="B58" s="48" t="s">
        <v>12</v>
      </c>
      <c r="C58" s="66" t="s">
        <v>13</v>
      </c>
      <c r="D58" s="62">
        <v>15100</v>
      </c>
      <c r="E58" s="49"/>
      <c r="F58" s="49"/>
      <c r="G58" s="63"/>
      <c r="H58" s="63"/>
      <c r="I58" s="46"/>
      <c r="J58" s="63"/>
      <c r="K58" s="37"/>
      <c r="L58" s="47"/>
    </row>
    <row r="59" spans="1:12" s="45" customFormat="1" ht="18.75" hidden="1">
      <c r="A59" s="60"/>
      <c r="B59" s="48"/>
      <c r="C59" s="65" t="s">
        <v>92</v>
      </c>
      <c r="D59" s="62"/>
      <c r="E59" s="49"/>
      <c r="F59" s="49"/>
      <c r="G59" s="63"/>
      <c r="H59" s="64"/>
      <c r="I59" s="46"/>
      <c r="J59" s="64"/>
      <c r="K59" s="37"/>
      <c r="L59" s="47"/>
    </row>
    <row r="60" spans="1:12" s="45" customFormat="1" ht="18.75" hidden="1">
      <c r="A60" s="60"/>
      <c r="B60" s="48" t="s">
        <v>14</v>
      </c>
      <c r="C60" s="66" t="s">
        <v>15</v>
      </c>
      <c r="D60" s="62"/>
      <c r="E60" s="49"/>
      <c r="F60" s="49">
        <f>F67</f>
        <v>0</v>
      </c>
      <c r="G60" s="63"/>
      <c r="H60" s="64"/>
      <c r="I60" s="46"/>
      <c r="J60" s="63"/>
      <c r="K60" s="37"/>
      <c r="L60" s="47"/>
    </row>
    <row r="61" spans="1:12" s="45" customFormat="1" ht="37.5" hidden="1">
      <c r="A61" s="60"/>
      <c r="B61" s="48"/>
      <c r="C61" s="65" t="s">
        <v>91</v>
      </c>
      <c r="D61" s="62"/>
      <c r="E61" s="49"/>
      <c r="F61" s="49"/>
      <c r="G61" s="63"/>
      <c r="H61" s="64"/>
      <c r="I61" s="46"/>
      <c r="J61" s="64"/>
      <c r="K61" s="37"/>
      <c r="L61" s="47"/>
    </row>
    <row r="62" spans="1:12" s="45" customFormat="1" ht="37.5" hidden="1">
      <c r="A62" s="60"/>
      <c r="B62" s="48"/>
      <c r="C62" s="65" t="s">
        <v>90</v>
      </c>
      <c r="D62" s="62"/>
      <c r="E62" s="49"/>
      <c r="F62" s="49"/>
      <c r="G62" s="63"/>
      <c r="H62" s="64"/>
      <c r="I62" s="46"/>
      <c r="J62" s="64"/>
      <c r="K62" s="37"/>
      <c r="L62" s="47"/>
    </row>
    <row r="63" spans="1:12" s="45" customFormat="1" ht="18.75" hidden="1">
      <c r="A63" s="60"/>
      <c r="B63" s="48"/>
      <c r="C63" s="65" t="s">
        <v>92</v>
      </c>
      <c r="D63" s="62"/>
      <c r="E63" s="49"/>
      <c r="F63" s="49"/>
      <c r="G63" s="63"/>
      <c r="H63" s="64"/>
      <c r="I63" s="46"/>
      <c r="J63" s="64"/>
      <c r="K63" s="37"/>
      <c r="L63" s="47"/>
    </row>
    <row r="64" spans="1:12" s="45" customFormat="1" ht="18.75" hidden="1">
      <c r="A64" s="60"/>
      <c r="B64" s="48"/>
      <c r="C64" s="65" t="s">
        <v>85</v>
      </c>
      <c r="D64" s="62"/>
      <c r="E64" s="49"/>
      <c r="F64" s="49"/>
      <c r="G64" s="63"/>
      <c r="H64" s="64"/>
      <c r="I64" s="46"/>
      <c r="J64" s="64"/>
      <c r="K64" s="37"/>
      <c r="L64" s="47"/>
    </row>
    <row r="65" spans="1:12" s="45" customFormat="1" ht="42" customHeight="1" hidden="1">
      <c r="A65" s="60"/>
      <c r="B65" s="48"/>
      <c r="C65" s="65" t="s">
        <v>86</v>
      </c>
      <c r="D65" s="62"/>
      <c r="E65" s="49"/>
      <c r="F65" s="49"/>
      <c r="G65" s="63"/>
      <c r="H65" s="64"/>
      <c r="I65" s="46"/>
      <c r="J65" s="64"/>
      <c r="K65" s="37"/>
      <c r="L65" s="47"/>
    </row>
    <row r="66" spans="1:12" s="45" customFormat="1" ht="18.75" hidden="1">
      <c r="A66" s="60"/>
      <c r="B66" s="48"/>
      <c r="C66" s="65" t="s">
        <v>93</v>
      </c>
      <c r="D66" s="62"/>
      <c r="E66" s="49"/>
      <c r="F66" s="49"/>
      <c r="G66" s="63"/>
      <c r="H66" s="64"/>
      <c r="I66" s="46"/>
      <c r="J66" s="64"/>
      <c r="K66" s="37"/>
      <c r="L66" s="47"/>
    </row>
    <row r="67" spans="1:12" s="45" customFormat="1" ht="42" customHeight="1" hidden="1">
      <c r="A67" s="60"/>
      <c r="B67" s="48"/>
      <c r="C67" s="65" t="s">
        <v>94</v>
      </c>
      <c r="D67" s="62"/>
      <c r="E67" s="49"/>
      <c r="F67" s="49"/>
      <c r="G67" s="63"/>
      <c r="H67" s="64"/>
      <c r="I67" s="46"/>
      <c r="J67" s="64"/>
      <c r="K67" s="37"/>
      <c r="L67" s="47"/>
    </row>
    <row r="68" spans="1:12" s="45" customFormat="1" ht="18.75" hidden="1">
      <c r="A68" s="60"/>
      <c r="B68" s="48"/>
      <c r="C68" s="65" t="s">
        <v>87</v>
      </c>
      <c r="D68" s="62"/>
      <c r="E68" s="65"/>
      <c r="F68" s="49"/>
      <c r="G68" s="63"/>
      <c r="H68" s="64"/>
      <c r="I68" s="46"/>
      <c r="J68" s="64"/>
      <c r="K68" s="37"/>
      <c r="L68" s="47"/>
    </row>
    <row r="69" spans="1:12" s="76" customFormat="1" ht="18.75" hidden="1">
      <c r="A69" s="67"/>
      <c r="B69" s="68" t="s">
        <v>16</v>
      </c>
      <c r="C69" s="69" t="s">
        <v>17</v>
      </c>
      <c r="D69" s="70">
        <v>293619.1</v>
      </c>
      <c r="E69" s="71">
        <f>E70+E71</f>
        <v>0</v>
      </c>
      <c r="F69" s="71">
        <f>F70+F71</f>
        <v>0</v>
      </c>
      <c r="G69" s="72"/>
      <c r="H69" s="73"/>
      <c r="I69" s="74"/>
      <c r="J69" s="73"/>
      <c r="K69" s="74"/>
      <c r="L69" s="75"/>
    </row>
    <row r="70" spans="1:12" s="76" customFormat="1" ht="37.5" hidden="1">
      <c r="A70" s="67"/>
      <c r="B70" s="68"/>
      <c r="C70" s="77" t="s">
        <v>91</v>
      </c>
      <c r="D70" s="70"/>
      <c r="E70" s="71"/>
      <c r="F70" s="71"/>
      <c r="G70" s="72"/>
      <c r="H70" s="73"/>
      <c r="I70" s="74"/>
      <c r="J70" s="73"/>
      <c r="K70" s="74"/>
      <c r="L70" s="75"/>
    </row>
    <row r="71" spans="1:12" s="76" customFormat="1" ht="37.5" hidden="1">
      <c r="A71" s="67"/>
      <c r="B71" s="68"/>
      <c r="C71" s="77" t="s">
        <v>90</v>
      </c>
      <c r="D71" s="70"/>
      <c r="E71" s="71"/>
      <c r="F71" s="71"/>
      <c r="G71" s="72"/>
      <c r="H71" s="73"/>
      <c r="I71" s="74"/>
      <c r="J71" s="73"/>
      <c r="K71" s="74"/>
      <c r="L71" s="75"/>
    </row>
    <row r="72" spans="1:12" s="59" customFormat="1" ht="18.75">
      <c r="A72" s="50" t="s">
        <v>18</v>
      </c>
      <c r="B72" s="51"/>
      <c r="C72" s="52" t="s">
        <v>19</v>
      </c>
      <c r="D72" s="53"/>
      <c r="E72" s="54">
        <f>E73</f>
        <v>10000</v>
      </c>
      <c r="F72" s="54"/>
      <c r="G72" s="55"/>
      <c r="H72" s="78"/>
      <c r="I72" s="79"/>
      <c r="J72" s="78"/>
      <c r="K72" s="80"/>
      <c r="L72" s="81"/>
    </row>
    <row r="73" spans="1:12" s="45" customFormat="1" ht="18.75">
      <c r="A73" s="43"/>
      <c r="B73" s="48" t="s">
        <v>20</v>
      </c>
      <c r="C73" s="66" t="s">
        <v>21</v>
      </c>
      <c r="D73" s="62"/>
      <c r="E73" s="49">
        <f>E74</f>
        <v>10000</v>
      </c>
      <c r="F73" s="49"/>
      <c r="G73" s="63"/>
      <c r="H73" s="64"/>
      <c r="I73" s="46"/>
      <c r="J73" s="64"/>
      <c r="K73" s="37"/>
      <c r="L73" s="47"/>
    </row>
    <row r="74" spans="1:12" s="45" customFormat="1" ht="37.5">
      <c r="A74" s="43"/>
      <c r="B74" s="48"/>
      <c r="C74" s="65" t="s">
        <v>90</v>
      </c>
      <c r="D74" s="62"/>
      <c r="E74" s="49">
        <v>10000</v>
      </c>
      <c r="F74" s="49"/>
      <c r="G74" s="63"/>
      <c r="H74" s="64"/>
      <c r="I74" s="46"/>
      <c r="J74" s="64"/>
      <c r="K74" s="37"/>
      <c r="L74" s="47"/>
    </row>
    <row r="75" spans="1:12" s="59" customFormat="1" ht="18.75">
      <c r="A75" s="14">
        <v>500</v>
      </c>
      <c r="B75" s="51"/>
      <c r="C75" s="52" t="s">
        <v>22</v>
      </c>
      <c r="D75" s="53">
        <v>4700</v>
      </c>
      <c r="E75" s="54"/>
      <c r="F75" s="54">
        <f>F76</f>
        <v>2000</v>
      </c>
      <c r="G75" s="55"/>
      <c r="H75" s="78"/>
      <c r="I75" s="79"/>
      <c r="J75" s="78"/>
      <c r="K75" s="80"/>
      <c r="L75" s="81"/>
    </row>
    <row r="76" spans="1:12" s="45" customFormat="1" ht="18.75">
      <c r="A76" s="43"/>
      <c r="B76" s="48" t="s">
        <v>23</v>
      </c>
      <c r="C76" s="66" t="s">
        <v>17</v>
      </c>
      <c r="D76" s="62">
        <v>4700</v>
      </c>
      <c r="E76" s="49"/>
      <c r="F76" s="49">
        <f>F77</f>
        <v>2000</v>
      </c>
      <c r="G76" s="63"/>
      <c r="H76" s="64"/>
      <c r="I76" s="46"/>
      <c r="J76" s="64"/>
      <c r="K76" s="37"/>
      <c r="L76" s="47"/>
    </row>
    <row r="77" spans="1:12" s="45" customFormat="1" ht="37.5">
      <c r="A77" s="43"/>
      <c r="B77" s="48"/>
      <c r="C77" s="65" t="s">
        <v>90</v>
      </c>
      <c r="D77" s="62"/>
      <c r="E77" s="49"/>
      <c r="F77" s="49">
        <v>2000</v>
      </c>
      <c r="G77" s="63"/>
      <c r="H77" s="64"/>
      <c r="I77" s="46"/>
      <c r="J77" s="64"/>
      <c r="K77" s="37"/>
      <c r="L77" s="47"/>
    </row>
    <row r="78" spans="1:12" s="59" customFormat="1" ht="18.75" hidden="1">
      <c r="A78" s="14">
        <v>600</v>
      </c>
      <c r="B78" s="82"/>
      <c r="C78" s="52" t="s">
        <v>24</v>
      </c>
      <c r="D78" s="53">
        <f>+D79+D81+D84+D86</f>
        <v>4201601</v>
      </c>
      <c r="E78" s="54">
        <f>E81+E79</f>
        <v>0</v>
      </c>
      <c r="F78" s="54">
        <f>F81+F79</f>
        <v>0</v>
      </c>
      <c r="G78" s="55"/>
      <c r="H78" s="78"/>
      <c r="I78" s="79"/>
      <c r="J78" s="55"/>
      <c r="K78" s="80"/>
      <c r="L78" s="81"/>
    </row>
    <row r="79" spans="1:12" s="45" customFormat="1" ht="18.75" hidden="1">
      <c r="A79" s="43"/>
      <c r="B79" s="44">
        <v>60014</v>
      </c>
      <c r="C79" s="66" t="s">
        <v>25</v>
      </c>
      <c r="D79" s="62">
        <v>1174650</v>
      </c>
      <c r="E79" s="49">
        <f>E80</f>
        <v>0</v>
      </c>
      <c r="F79" s="49">
        <f>F80</f>
        <v>0</v>
      </c>
      <c r="G79" s="63"/>
      <c r="H79" s="64"/>
      <c r="I79" s="46"/>
      <c r="J79" s="63"/>
      <c r="K79" s="37"/>
      <c r="L79" s="47"/>
    </row>
    <row r="80" spans="1:12" s="45" customFormat="1" ht="18.75" hidden="1">
      <c r="A80" s="43"/>
      <c r="B80" s="44"/>
      <c r="C80" s="65" t="s">
        <v>92</v>
      </c>
      <c r="D80" s="62"/>
      <c r="E80" s="49"/>
      <c r="F80" s="49"/>
      <c r="G80" s="63"/>
      <c r="H80" s="64"/>
      <c r="I80" s="46"/>
      <c r="J80" s="63"/>
      <c r="K80" s="37"/>
      <c r="L80" s="47"/>
    </row>
    <row r="81" spans="1:12" s="45" customFormat="1" ht="18.75" hidden="1">
      <c r="A81" s="43"/>
      <c r="B81" s="44">
        <v>60016</v>
      </c>
      <c r="C81" s="66" t="s">
        <v>26</v>
      </c>
      <c r="D81" s="62">
        <v>2961951</v>
      </c>
      <c r="E81" s="49">
        <f>E82+E83</f>
        <v>0</v>
      </c>
      <c r="F81" s="49">
        <f>F82+F83</f>
        <v>0</v>
      </c>
      <c r="G81" s="63"/>
      <c r="H81" s="64"/>
      <c r="I81" s="46"/>
      <c r="J81" s="63"/>
      <c r="K81" s="37"/>
      <c r="L81" s="47"/>
    </row>
    <row r="82" spans="1:12" s="45" customFormat="1" ht="42" customHeight="1" hidden="1">
      <c r="A82" s="43"/>
      <c r="B82" s="44"/>
      <c r="C82" s="65" t="s">
        <v>90</v>
      </c>
      <c r="D82" s="62"/>
      <c r="E82" s="49"/>
      <c r="F82" s="49"/>
      <c r="G82" s="63"/>
      <c r="H82" s="64"/>
      <c r="I82" s="46"/>
      <c r="J82" s="63"/>
      <c r="K82" s="37"/>
      <c r="L82" s="47"/>
    </row>
    <row r="83" spans="1:12" s="45" customFormat="1" ht="24" customHeight="1" hidden="1">
      <c r="A83" s="43"/>
      <c r="B83" s="44"/>
      <c r="C83" s="65" t="s">
        <v>87</v>
      </c>
      <c r="D83" s="62"/>
      <c r="E83" s="49"/>
      <c r="F83" s="49"/>
      <c r="G83" s="63"/>
      <c r="H83" s="64"/>
      <c r="I83" s="46"/>
      <c r="J83" s="63"/>
      <c r="K83" s="37"/>
      <c r="L83" s="47"/>
    </row>
    <row r="84" spans="1:12" s="45" customFormat="1" ht="42" customHeight="1" hidden="1">
      <c r="A84" s="43"/>
      <c r="B84" s="44">
        <v>60017</v>
      </c>
      <c r="C84" s="66" t="s">
        <v>27</v>
      </c>
      <c r="D84" s="62">
        <v>27000</v>
      </c>
      <c r="E84" s="49"/>
      <c r="F84" s="49"/>
      <c r="G84" s="63"/>
      <c r="H84" s="64"/>
      <c r="I84" s="46"/>
      <c r="J84" s="64"/>
      <c r="K84" s="37"/>
      <c r="L84" s="47"/>
    </row>
    <row r="85" spans="1:12" s="45" customFormat="1" ht="18.75" hidden="1">
      <c r="A85" s="43"/>
      <c r="B85" s="44"/>
      <c r="C85" s="66"/>
      <c r="D85" s="62"/>
      <c r="E85" s="49"/>
      <c r="F85" s="49"/>
      <c r="G85" s="63"/>
      <c r="H85" s="64"/>
      <c r="I85" s="46"/>
      <c r="J85" s="64"/>
      <c r="K85" s="37"/>
      <c r="L85" s="47"/>
    </row>
    <row r="86" spans="1:12" s="45" customFormat="1" ht="18.75" hidden="1">
      <c r="A86" s="43"/>
      <c r="B86" s="44">
        <v>60078</v>
      </c>
      <c r="C86" s="66" t="s">
        <v>103</v>
      </c>
      <c r="D86" s="62">
        <v>38000</v>
      </c>
      <c r="E86" s="49"/>
      <c r="F86" s="49">
        <f>F87</f>
        <v>0</v>
      </c>
      <c r="G86" s="63"/>
      <c r="H86" s="64"/>
      <c r="I86" s="46"/>
      <c r="J86" s="64"/>
      <c r="K86" s="37"/>
      <c r="L86" s="47"/>
    </row>
    <row r="87" spans="1:12" s="45" customFormat="1" ht="18.75" hidden="1">
      <c r="A87" s="43"/>
      <c r="B87" s="44"/>
      <c r="C87" s="66"/>
      <c r="D87" s="62"/>
      <c r="E87" s="49"/>
      <c r="F87" s="49"/>
      <c r="G87" s="63"/>
      <c r="H87" s="64"/>
      <c r="I87" s="46"/>
      <c r="J87" s="64"/>
      <c r="K87" s="37"/>
      <c r="L87" s="47"/>
    </row>
    <row r="88" spans="1:12" s="59" customFormat="1" ht="18.75" hidden="1">
      <c r="A88" s="14">
        <v>700</v>
      </c>
      <c r="B88" s="82"/>
      <c r="C88" s="52" t="s">
        <v>28</v>
      </c>
      <c r="D88" s="53">
        <v>287000</v>
      </c>
      <c r="E88" s="54">
        <f>E91</f>
        <v>0</v>
      </c>
      <c r="F88" s="54">
        <f>F91</f>
        <v>0</v>
      </c>
      <c r="G88" s="55"/>
      <c r="H88" s="78"/>
      <c r="I88" s="79"/>
      <c r="J88" s="55"/>
      <c r="K88" s="80"/>
      <c r="L88" s="81"/>
    </row>
    <row r="89" spans="1:12" s="45" customFormat="1" ht="18.75" hidden="1">
      <c r="A89" s="43"/>
      <c r="B89" s="44">
        <v>70004</v>
      </c>
      <c r="C89" s="66" t="s">
        <v>29</v>
      </c>
      <c r="D89" s="62">
        <v>6500</v>
      </c>
      <c r="E89" s="54"/>
      <c r="F89" s="49"/>
      <c r="G89" s="63"/>
      <c r="H89" s="64"/>
      <c r="I89" s="46"/>
      <c r="J89" s="37"/>
      <c r="K89" s="37"/>
      <c r="L89" s="47"/>
    </row>
    <row r="90" spans="1:12" s="45" customFormat="1" ht="18.75" hidden="1">
      <c r="A90" s="43"/>
      <c r="B90" s="44"/>
      <c r="C90" s="66"/>
      <c r="D90" s="62"/>
      <c r="E90" s="54">
        <f>E93</f>
        <v>0</v>
      </c>
      <c r="F90" s="49"/>
      <c r="G90" s="63"/>
      <c r="H90" s="64"/>
      <c r="I90" s="46"/>
      <c r="J90" s="37"/>
      <c r="K90" s="37"/>
      <c r="L90" s="47"/>
    </row>
    <row r="91" spans="1:12" s="45" customFormat="1" ht="18.75" hidden="1">
      <c r="A91" s="43"/>
      <c r="B91" s="44">
        <v>70005</v>
      </c>
      <c r="C91" s="66" t="s">
        <v>30</v>
      </c>
      <c r="D91" s="62">
        <v>177000</v>
      </c>
      <c r="E91" s="49">
        <f>E92</f>
        <v>0</v>
      </c>
      <c r="F91" s="49">
        <f>F92</f>
        <v>0</v>
      </c>
      <c r="G91" s="63"/>
      <c r="H91" s="64"/>
      <c r="I91" s="46"/>
      <c r="J91" s="63"/>
      <c r="K91" s="37"/>
      <c r="L91" s="47"/>
    </row>
    <row r="92" spans="1:12" s="45" customFormat="1" ht="18.75" hidden="1">
      <c r="A92" s="43"/>
      <c r="B92" s="44"/>
      <c r="C92" s="65" t="s">
        <v>87</v>
      </c>
      <c r="D92" s="83"/>
      <c r="E92" s="49"/>
      <c r="F92" s="49">
        <v>0</v>
      </c>
      <c r="G92" s="63"/>
      <c r="H92" s="64"/>
      <c r="I92" s="46"/>
      <c r="J92" s="37"/>
      <c r="K92" s="37"/>
      <c r="L92" s="47"/>
    </row>
    <row r="93" spans="1:12" s="59" customFormat="1" ht="18.75" hidden="1">
      <c r="A93" s="14">
        <v>710</v>
      </c>
      <c r="B93" s="82"/>
      <c r="C93" s="52" t="s">
        <v>31</v>
      </c>
      <c r="D93" s="53">
        <v>73800</v>
      </c>
      <c r="E93" s="54"/>
      <c r="F93" s="54"/>
      <c r="G93" s="55"/>
      <c r="H93" s="78"/>
      <c r="I93" s="79"/>
      <c r="J93" s="80"/>
      <c r="K93" s="80"/>
      <c r="L93" s="81"/>
    </row>
    <row r="94" spans="1:12" s="90" customFormat="1" ht="18.75" hidden="1">
      <c r="A94" s="84"/>
      <c r="B94" s="47">
        <v>71004</v>
      </c>
      <c r="C94" s="66" t="s">
        <v>32</v>
      </c>
      <c r="D94" s="85">
        <v>67800</v>
      </c>
      <c r="E94" s="49"/>
      <c r="F94" s="86"/>
      <c r="G94" s="87"/>
      <c r="H94" s="87"/>
      <c r="I94" s="88"/>
      <c r="J94" s="4"/>
      <c r="K94" s="4"/>
      <c r="L94" s="89"/>
    </row>
    <row r="95" spans="1:12" s="90" customFormat="1" ht="18.75" hidden="1">
      <c r="A95" s="84"/>
      <c r="B95" s="47">
        <v>71035</v>
      </c>
      <c r="C95" s="66" t="s">
        <v>33</v>
      </c>
      <c r="D95" s="85">
        <v>6000</v>
      </c>
      <c r="E95" s="49"/>
      <c r="F95" s="86"/>
      <c r="G95" s="87"/>
      <c r="H95" s="87"/>
      <c r="I95" s="88"/>
      <c r="J95" s="4"/>
      <c r="K95" s="4"/>
      <c r="L95" s="89"/>
    </row>
    <row r="96" spans="1:12" s="96" customFormat="1" ht="18.75" hidden="1">
      <c r="A96" s="91"/>
      <c r="B96" s="92"/>
      <c r="C96" s="93"/>
      <c r="D96" s="94"/>
      <c r="E96" s="49"/>
      <c r="F96" s="86"/>
      <c r="G96" s="87"/>
      <c r="H96" s="87"/>
      <c r="I96" s="88"/>
      <c r="J96" s="87"/>
      <c r="K96" s="4"/>
      <c r="L96" s="95"/>
    </row>
    <row r="97" spans="1:12" s="103" customFormat="1" ht="18.75">
      <c r="A97" s="14">
        <v>750</v>
      </c>
      <c r="B97" s="14"/>
      <c r="C97" s="97" t="s">
        <v>34</v>
      </c>
      <c r="D97" s="98">
        <v>2964067.17</v>
      </c>
      <c r="E97" s="54">
        <f>E98+E100+E102+E105+E107</f>
        <v>36465</v>
      </c>
      <c r="F97" s="54">
        <f>F98+F102</f>
        <v>0</v>
      </c>
      <c r="G97" s="99"/>
      <c r="H97" s="99"/>
      <c r="I97" s="100"/>
      <c r="J97" s="99"/>
      <c r="K97" s="101"/>
      <c r="L97" s="102"/>
    </row>
    <row r="98" spans="1:12" s="84" customFormat="1" ht="18.75" hidden="1">
      <c r="A98" s="43"/>
      <c r="B98" s="43">
        <v>75011</v>
      </c>
      <c r="C98" s="104" t="s">
        <v>35</v>
      </c>
      <c r="D98" s="105">
        <v>191267.17</v>
      </c>
      <c r="E98" s="49">
        <f>E99</f>
        <v>0</v>
      </c>
      <c r="F98" s="86">
        <f>F99</f>
        <v>0</v>
      </c>
      <c r="G98" s="87"/>
      <c r="H98" s="87"/>
      <c r="I98" s="88"/>
      <c r="J98" s="87"/>
      <c r="K98" s="4"/>
      <c r="L98" s="106"/>
    </row>
    <row r="99" spans="1:12" s="84" customFormat="1" ht="39" customHeight="1" hidden="1">
      <c r="A99" s="43"/>
      <c r="B99" s="43"/>
      <c r="C99" s="65" t="s">
        <v>90</v>
      </c>
      <c r="D99" s="105"/>
      <c r="E99" s="49"/>
      <c r="F99" s="86"/>
      <c r="G99" s="87"/>
      <c r="H99" s="87"/>
      <c r="I99" s="88"/>
      <c r="J99" s="87"/>
      <c r="K99" s="4"/>
      <c r="L99" s="106"/>
    </row>
    <row r="100" spans="1:12" s="84" customFormat="1" ht="18.75" hidden="1">
      <c r="A100" s="43"/>
      <c r="B100" s="43">
        <v>75022</v>
      </c>
      <c r="C100" s="104" t="s">
        <v>36</v>
      </c>
      <c r="D100" s="105">
        <v>225550</v>
      </c>
      <c r="E100" s="49">
        <f>E101</f>
        <v>0</v>
      </c>
      <c r="F100" s="86"/>
      <c r="G100" s="87"/>
      <c r="H100" s="87"/>
      <c r="I100" s="88"/>
      <c r="J100" s="87"/>
      <c r="K100" s="4"/>
      <c r="L100" s="106"/>
    </row>
    <row r="101" spans="1:12" s="84" customFormat="1" ht="18.75" hidden="1">
      <c r="A101" s="43"/>
      <c r="B101" s="43"/>
      <c r="C101" s="65" t="s">
        <v>114</v>
      </c>
      <c r="D101" s="105"/>
      <c r="E101" s="49"/>
      <c r="F101" s="86"/>
      <c r="G101" s="87"/>
      <c r="H101" s="87"/>
      <c r="I101" s="88"/>
      <c r="J101" s="87"/>
      <c r="K101" s="4"/>
      <c r="L101" s="106"/>
    </row>
    <row r="102" spans="1:12" s="84" customFormat="1" ht="18.75">
      <c r="A102" s="43"/>
      <c r="B102" s="43">
        <v>75023</v>
      </c>
      <c r="C102" s="104" t="s">
        <v>37</v>
      </c>
      <c r="D102" s="105">
        <v>2187650</v>
      </c>
      <c r="E102" s="49">
        <f>E103+E104</f>
        <v>6465</v>
      </c>
      <c r="F102" s="49">
        <f>F103+F104</f>
        <v>0</v>
      </c>
      <c r="G102" s="87"/>
      <c r="H102" s="87"/>
      <c r="I102" s="88"/>
      <c r="J102" s="87"/>
      <c r="K102" s="4"/>
      <c r="L102" s="106"/>
    </row>
    <row r="103" spans="1:12" s="84" customFormat="1" ht="27.75" customHeight="1" hidden="1">
      <c r="A103" s="43"/>
      <c r="B103" s="43"/>
      <c r="C103" s="65" t="s">
        <v>94</v>
      </c>
      <c r="D103" s="105"/>
      <c r="E103" s="49"/>
      <c r="F103" s="86"/>
      <c r="G103" s="87"/>
      <c r="H103" s="87"/>
      <c r="I103" s="88"/>
      <c r="J103" s="87"/>
      <c r="K103" s="4"/>
      <c r="L103" s="106"/>
    </row>
    <row r="104" spans="1:12" s="84" customFormat="1" ht="34.5" customHeight="1">
      <c r="A104" s="43"/>
      <c r="B104" s="43"/>
      <c r="C104" s="65" t="s">
        <v>90</v>
      </c>
      <c r="D104" s="105"/>
      <c r="E104" s="49">
        <v>6465</v>
      </c>
      <c r="F104" s="86"/>
      <c r="G104" s="87"/>
      <c r="H104" s="87"/>
      <c r="I104" s="88"/>
      <c r="J104" s="87"/>
      <c r="K104" s="4"/>
      <c r="L104" s="106"/>
    </row>
    <row r="105" spans="1:12" s="84" customFormat="1" ht="18.75" hidden="1">
      <c r="A105" s="43"/>
      <c r="B105" s="43">
        <v>75075</v>
      </c>
      <c r="C105" s="104" t="s">
        <v>38</v>
      </c>
      <c r="D105" s="105">
        <v>119000</v>
      </c>
      <c r="E105" s="49">
        <f>E106</f>
        <v>0</v>
      </c>
      <c r="F105" s="86"/>
      <c r="G105" s="87"/>
      <c r="H105" s="87"/>
      <c r="I105" s="88"/>
      <c r="J105" s="87"/>
      <c r="K105" s="4"/>
      <c r="L105" s="106"/>
    </row>
    <row r="106" spans="1:12" s="84" customFormat="1" ht="37.5" hidden="1">
      <c r="A106" s="43"/>
      <c r="B106" s="43"/>
      <c r="C106" s="65" t="s">
        <v>90</v>
      </c>
      <c r="D106" s="105"/>
      <c r="E106" s="49"/>
      <c r="F106" s="86"/>
      <c r="G106" s="87"/>
      <c r="H106" s="87"/>
      <c r="I106" s="88"/>
      <c r="J106" s="87"/>
      <c r="K106" s="4"/>
      <c r="L106" s="106"/>
    </row>
    <row r="107" spans="1:12" s="84" customFormat="1" ht="18.75">
      <c r="A107" s="43"/>
      <c r="B107" s="43">
        <v>75095</v>
      </c>
      <c r="C107" s="104" t="s">
        <v>21</v>
      </c>
      <c r="D107" s="105">
        <v>240600</v>
      </c>
      <c r="E107" s="49">
        <f>E108</f>
        <v>30000</v>
      </c>
      <c r="F107" s="86"/>
      <c r="G107" s="87"/>
      <c r="H107" s="87"/>
      <c r="I107" s="88"/>
      <c r="J107" s="87"/>
      <c r="K107" s="4"/>
      <c r="L107" s="106"/>
    </row>
    <row r="108" spans="1:12" s="84" customFormat="1" ht="37.5">
      <c r="A108" s="43"/>
      <c r="B108" s="43"/>
      <c r="C108" s="77" t="s">
        <v>91</v>
      </c>
      <c r="D108" s="105"/>
      <c r="E108" s="49">
        <v>30000</v>
      </c>
      <c r="F108" s="86"/>
      <c r="G108" s="87"/>
      <c r="H108" s="87"/>
      <c r="I108" s="88"/>
      <c r="J108" s="87"/>
      <c r="K108" s="4"/>
      <c r="L108" s="106"/>
    </row>
    <row r="109" spans="1:12" s="103" customFormat="1" ht="37.5" hidden="1">
      <c r="A109" s="14">
        <v>751</v>
      </c>
      <c r="B109" s="14"/>
      <c r="C109" s="107" t="s">
        <v>39</v>
      </c>
      <c r="D109" s="98">
        <v>31604</v>
      </c>
      <c r="E109" s="54">
        <f>E110</f>
        <v>0</v>
      </c>
      <c r="F109" s="54">
        <f>F110</f>
        <v>0</v>
      </c>
      <c r="G109" s="99"/>
      <c r="H109" s="99"/>
      <c r="I109" s="100"/>
      <c r="J109" s="99"/>
      <c r="K109" s="101"/>
      <c r="L109" s="102"/>
    </row>
    <row r="110" spans="1:12" s="114" customFormat="1" ht="18.75" hidden="1">
      <c r="A110" s="108"/>
      <c r="B110" s="108">
        <v>75107</v>
      </c>
      <c r="C110" s="109" t="s">
        <v>98</v>
      </c>
      <c r="D110" s="110">
        <v>2289</v>
      </c>
      <c r="E110" s="71">
        <f>E111+E112</f>
        <v>0</v>
      </c>
      <c r="F110" s="71">
        <f>F111+F112</f>
        <v>0</v>
      </c>
      <c r="G110" s="111"/>
      <c r="H110" s="111"/>
      <c r="I110" s="112"/>
      <c r="J110" s="111"/>
      <c r="K110" s="112"/>
      <c r="L110" s="113"/>
    </row>
    <row r="111" spans="1:12" s="114" customFormat="1" ht="18.75" hidden="1">
      <c r="A111" s="108"/>
      <c r="B111" s="108"/>
      <c r="C111" s="65" t="s">
        <v>100</v>
      </c>
      <c r="D111" s="110"/>
      <c r="E111" s="71"/>
      <c r="F111" s="115"/>
      <c r="G111" s="111"/>
      <c r="H111" s="111"/>
      <c r="I111" s="112"/>
      <c r="J111" s="111"/>
      <c r="K111" s="112"/>
      <c r="L111" s="113"/>
    </row>
    <row r="112" spans="1:12" s="114" customFormat="1" ht="37.5" hidden="1">
      <c r="A112" s="108"/>
      <c r="B112" s="108"/>
      <c r="C112" s="77" t="s">
        <v>90</v>
      </c>
      <c r="D112" s="110"/>
      <c r="E112" s="71"/>
      <c r="F112" s="115"/>
      <c r="G112" s="111"/>
      <c r="H112" s="111"/>
      <c r="I112" s="112"/>
      <c r="J112" s="111"/>
      <c r="K112" s="112"/>
      <c r="L112" s="113"/>
    </row>
    <row r="113" spans="1:12" s="84" customFormat="1" ht="18.75" hidden="1">
      <c r="A113" s="43"/>
      <c r="B113" s="43">
        <v>75113</v>
      </c>
      <c r="C113" s="104" t="s">
        <v>40</v>
      </c>
      <c r="D113" s="105">
        <v>29315</v>
      </c>
      <c r="E113" s="49"/>
      <c r="F113" s="86"/>
      <c r="G113" s="87"/>
      <c r="H113" s="87"/>
      <c r="I113" s="88"/>
      <c r="J113" s="87"/>
      <c r="K113" s="4"/>
      <c r="L113" s="106"/>
    </row>
    <row r="114" spans="1:12" s="84" customFormat="1" ht="18.75" hidden="1">
      <c r="A114" s="43"/>
      <c r="B114" s="43"/>
      <c r="C114" s="104"/>
      <c r="D114" s="105"/>
      <c r="E114" s="49"/>
      <c r="F114" s="86"/>
      <c r="G114" s="87"/>
      <c r="H114" s="87"/>
      <c r="I114" s="88"/>
      <c r="J114" s="87"/>
      <c r="K114" s="4"/>
      <c r="L114" s="106"/>
    </row>
    <row r="115" spans="1:12" s="103" customFormat="1" ht="42" customHeight="1">
      <c r="A115" s="14">
        <v>754</v>
      </c>
      <c r="B115" s="14"/>
      <c r="C115" s="97" t="s">
        <v>41</v>
      </c>
      <c r="D115" s="98">
        <f>+D116+D118+D119+D124+D126</f>
        <v>467250</v>
      </c>
      <c r="E115" s="54">
        <f>E119</f>
        <v>54000</v>
      </c>
      <c r="F115" s="54">
        <f>F119+F126</f>
        <v>38320</v>
      </c>
      <c r="G115" s="99"/>
      <c r="H115" s="99"/>
      <c r="I115" s="100"/>
      <c r="J115" s="99"/>
      <c r="K115" s="101"/>
      <c r="L115" s="102"/>
    </row>
    <row r="116" spans="1:12" s="84" customFormat="1" ht="18.75" hidden="1">
      <c r="A116" s="43"/>
      <c r="B116" s="43">
        <v>75403</v>
      </c>
      <c r="C116" s="104" t="s">
        <v>42</v>
      </c>
      <c r="D116" s="105">
        <v>23600</v>
      </c>
      <c r="E116" s="49"/>
      <c r="F116" s="86">
        <f>F117</f>
        <v>0</v>
      </c>
      <c r="G116" s="87"/>
      <c r="H116" s="87"/>
      <c r="I116" s="88"/>
      <c r="J116" s="87"/>
      <c r="K116" s="4"/>
      <c r="L116" s="106"/>
    </row>
    <row r="117" spans="1:12" s="84" customFormat="1" ht="18.75" hidden="1">
      <c r="A117" s="43"/>
      <c r="B117" s="43"/>
      <c r="C117" s="177" t="s">
        <v>87</v>
      </c>
      <c r="D117" s="105"/>
      <c r="E117" s="49"/>
      <c r="F117" s="86"/>
      <c r="G117" s="87"/>
      <c r="H117" s="87"/>
      <c r="I117" s="88"/>
      <c r="J117" s="87"/>
      <c r="K117" s="4"/>
      <c r="L117" s="106"/>
    </row>
    <row r="118" spans="1:12" s="84" customFormat="1" ht="18.75" hidden="1">
      <c r="A118" s="43"/>
      <c r="B118" s="43">
        <v>75404</v>
      </c>
      <c r="C118" s="104" t="s">
        <v>43</v>
      </c>
      <c r="D118" s="105">
        <v>21400</v>
      </c>
      <c r="E118" s="49"/>
      <c r="F118" s="86"/>
      <c r="G118" s="87"/>
      <c r="H118" s="87"/>
      <c r="I118" s="88"/>
      <c r="J118" s="87"/>
      <c r="K118" s="4"/>
      <c r="L118" s="106"/>
    </row>
    <row r="119" spans="1:12" s="120" customFormat="1" ht="18.75">
      <c r="A119" s="116"/>
      <c r="B119" s="44">
        <v>75412</v>
      </c>
      <c r="C119" s="117" t="s">
        <v>44</v>
      </c>
      <c r="D119" s="118">
        <v>386300</v>
      </c>
      <c r="E119" s="49">
        <f>E120+E121+E123+E122</f>
        <v>54000</v>
      </c>
      <c r="F119" s="49">
        <f>F120+F121+F123</f>
        <v>38320</v>
      </c>
      <c r="G119" s="87"/>
      <c r="H119" s="87"/>
      <c r="I119" s="88"/>
      <c r="J119" s="87"/>
      <c r="K119" s="4"/>
      <c r="L119" s="119"/>
    </row>
    <row r="120" spans="1:12" s="120" customFormat="1" ht="37.5">
      <c r="A120" s="116"/>
      <c r="B120" s="44"/>
      <c r="C120" s="65" t="s">
        <v>90</v>
      </c>
      <c r="D120" s="118"/>
      <c r="E120" s="49"/>
      <c r="F120" s="86">
        <v>30320</v>
      </c>
      <c r="G120" s="87"/>
      <c r="H120" s="87"/>
      <c r="I120" s="88"/>
      <c r="J120" s="87"/>
      <c r="K120" s="4"/>
      <c r="L120" s="119"/>
    </row>
    <row r="121" spans="1:12" s="120" customFormat="1" ht="18.75" hidden="1">
      <c r="A121" s="116"/>
      <c r="B121" s="44"/>
      <c r="C121" s="65" t="s">
        <v>92</v>
      </c>
      <c r="D121" s="118"/>
      <c r="E121" s="49"/>
      <c r="F121" s="86"/>
      <c r="G121" s="87"/>
      <c r="H121" s="87"/>
      <c r="I121" s="88"/>
      <c r="J121" s="87"/>
      <c r="K121" s="4"/>
      <c r="L121" s="119"/>
    </row>
    <row r="122" spans="1:12" s="120" customFormat="1" ht="37.5">
      <c r="A122" s="116"/>
      <c r="B122" s="44"/>
      <c r="C122" s="65" t="s">
        <v>137</v>
      </c>
      <c r="D122" s="118"/>
      <c r="E122" s="49">
        <v>54000</v>
      </c>
      <c r="F122" s="86"/>
      <c r="G122" s="87"/>
      <c r="H122" s="87"/>
      <c r="I122" s="88"/>
      <c r="J122" s="87"/>
      <c r="K122" s="4"/>
      <c r="L122" s="119"/>
    </row>
    <row r="123" spans="1:12" s="120" customFormat="1" ht="18.75">
      <c r="A123" s="116"/>
      <c r="B123" s="44"/>
      <c r="C123" s="65" t="s">
        <v>138</v>
      </c>
      <c r="D123" s="118"/>
      <c r="E123" s="49"/>
      <c r="F123" s="86">
        <v>8000</v>
      </c>
      <c r="G123" s="87"/>
      <c r="H123" s="87"/>
      <c r="I123" s="88"/>
      <c r="J123" s="87"/>
      <c r="K123" s="4"/>
      <c r="L123" s="119"/>
    </row>
    <row r="124" spans="1:12" s="90" customFormat="1" ht="37.5" hidden="1">
      <c r="A124" s="43"/>
      <c r="B124" s="47"/>
      <c r="C124" s="164" t="s">
        <v>90</v>
      </c>
      <c r="D124" s="85">
        <v>27450</v>
      </c>
      <c r="E124" s="49"/>
      <c r="F124" s="86"/>
      <c r="G124" s="87"/>
      <c r="H124" s="87"/>
      <c r="I124" s="88"/>
      <c r="J124" s="87"/>
      <c r="K124" s="4"/>
      <c r="L124" s="89"/>
    </row>
    <row r="125" spans="1:12" s="90" customFormat="1" ht="18.75" hidden="1">
      <c r="A125" s="43"/>
      <c r="B125" s="47"/>
      <c r="C125" s="65" t="s">
        <v>92</v>
      </c>
      <c r="D125" s="85"/>
      <c r="E125" s="49"/>
      <c r="F125" s="86"/>
      <c r="G125" s="87"/>
      <c r="H125" s="87"/>
      <c r="I125" s="88"/>
      <c r="J125" s="87"/>
      <c r="K125" s="4"/>
      <c r="L125" s="89"/>
    </row>
    <row r="126" spans="1:12" s="90" customFormat="1" ht="18.75" hidden="1">
      <c r="A126" s="84"/>
      <c r="B126" s="47">
        <v>75416</v>
      </c>
      <c r="C126" s="66" t="s">
        <v>122</v>
      </c>
      <c r="D126" s="85">
        <v>8500</v>
      </c>
      <c r="E126" s="49">
        <f>E127</f>
        <v>0</v>
      </c>
      <c r="F126" s="49">
        <f>F127+F128</f>
        <v>0</v>
      </c>
      <c r="G126" s="87"/>
      <c r="H126" s="87"/>
      <c r="I126" s="88"/>
      <c r="J126" s="87"/>
      <c r="K126" s="4"/>
      <c r="L126" s="89"/>
    </row>
    <row r="127" spans="1:12" s="90" customFormat="1" ht="18.75" hidden="1">
      <c r="A127" s="84"/>
      <c r="B127" s="47"/>
      <c r="C127" s="65" t="s">
        <v>92</v>
      </c>
      <c r="D127" s="85"/>
      <c r="E127" s="49"/>
      <c r="F127" s="86"/>
      <c r="G127" s="87"/>
      <c r="H127" s="87"/>
      <c r="I127" s="88"/>
      <c r="J127" s="87"/>
      <c r="K127" s="4"/>
      <c r="L127" s="89"/>
    </row>
    <row r="128" spans="1:12" s="90" customFormat="1" ht="18.75" hidden="1">
      <c r="A128" s="43"/>
      <c r="B128" s="47"/>
      <c r="C128" s="65" t="s">
        <v>87</v>
      </c>
      <c r="G128" s="87"/>
      <c r="H128" s="87"/>
      <c r="I128" s="88"/>
      <c r="J128" s="87"/>
      <c r="K128" s="4"/>
      <c r="L128" s="89"/>
    </row>
    <row r="129" spans="1:12" s="125" customFormat="1" ht="37.5" hidden="1">
      <c r="A129" s="14">
        <v>756</v>
      </c>
      <c r="B129" s="81"/>
      <c r="C129" s="121" t="s">
        <v>45</v>
      </c>
      <c r="D129" s="122">
        <v>60500</v>
      </c>
      <c r="E129" s="54">
        <f>E131</f>
        <v>0</v>
      </c>
      <c r="F129" s="123"/>
      <c r="G129" s="99"/>
      <c r="H129" s="99"/>
      <c r="I129" s="100"/>
      <c r="J129" s="99"/>
      <c r="K129" s="101"/>
      <c r="L129" s="124"/>
    </row>
    <row r="130" spans="1:12" s="90" customFormat="1" ht="33" customHeight="1" hidden="1">
      <c r="A130" s="43"/>
      <c r="B130" s="47">
        <v>75647</v>
      </c>
      <c r="C130" s="93" t="s">
        <v>46</v>
      </c>
      <c r="D130" s="85">
        <v>60500</v>
      </c>
      <c r="E130" s="49">
        <f>E131</f>
        <v>0</v>
      </c>
      <c r="F130" s="86"/>
      <c r="G130" s="87"/>
      <c r="H130" s="87"/>
      <c r="I130" s="88"/>
      <c r="J130" s="87"/>
      <c r="K130" s="4"/>
      <c r="L130" s="89"/>
    </row>
    <row r="131" spans="1:12" s="90" customFormat="1" ht="37.5" hidden="1">
      <c r="A131" s="43"/>
      <c r="B131" s="161"/>
      <c r="C131" s="164" t="s">
        <v>90</v>
      </c>
      <c r="D131" s="162"/>
      <c r="E131" s="49"/>
      <c r="F131" s="86"/>
      <c r="G131" s="87"/>
      <c r="H131" s="87"/>
      <c r="I131" s="88"/>
      <c r="J131" s="87"/>
      <c r="K131" s="4"/>
      <c r="L131" s="89"/>
    </row>
    <row r="132" spans="1:12" s="125" customFormat="1" ht="18.75" hidden="1">
      <c r="A132" s="14">
        <v>757</v>
      </c>
      <c r="B132" s="81"/>
      <c r="C132" s="163" t="s">
        <v>47</v>
      </c>
      <c r="D132" s="122">
        <v>270000</v>
      </c>
      <c r="E132" s="54">
        <f>E133</f>
        <v>0</v>
      </c>
      <c r="F132" s="123"/>
      <c r="G132" s="99"/>
      <c r="H132" s="99"/>
      <c r="I132" s="126"/>
      <c r="J132" s="99"/>
      <c r="K132" s="101"/>
      <c r="L132" s="124"/>
    </row>
    <row r="133" spans="1:12" s="90" customFormat="1" ht="18.75" hidden="1">
      <c r="A133" s="43"/>
      <c r="B133" s="47">
        <v>75702</v>
      </c>
      <c r="C133" s="66" t="s">
        <v>48</v>
      </c>
      <c r="D133" s="85">
        <v>270000</v>
      </c>
      <c r="E133" s="49"/>
      <c r="F133" s="86"/>
      <c r="G133" s="87"/>
      <c r="H133" s="87"/>
      <c r="I133" s="127"/>
      <c r="J133" s="87"/>
      <c r="K133" s="4"/>
      <c r="L133" s="89"/>
    </row>
    <row r="134" spans="1:12" s="90" customFormat="1" ht="18.75" hidden="1">
      <c r="A134" s="43"/>
      <c r="B134" s="47"/>
      <c r="C134" s="66"/>
      <c r="D134" s="85"/>
      <c r="E134" s="49"/>
      <c r="F134" s="86"/>
      <c r="G134" s="87"/>
      <c r="H134" s="87"/>
      <c r="I134" s="127"/>
      <c r="J134" s="87"/>
      <c r="K134" s="4"/>
      <c r="L134" s="89"/>
    </row>
    <row r="135" spans="1:12" s="90" customFormat="1" ht="18.75" hidden="1">
      <c r="A135" s="43"/>
      <c r="B135" s="47">
        <v>75478</v>
      </c>
      <c r="C135" s="66" t="s">
        <v>99</v>
      </c>
      <c r="D135" s="85"/>
      <c r="E135" s="49"/>
      <c r="F135" s="86">
        <f>F136</f>
        <v>0</v>
      </c>
      <c r="G135" s="87"/>
      <c r="H135" s="87"/>
      <c r="I135" s="127"/>
      <c r="J135" s="87"/>
      <c r="K135" s="4"/>
      <c r="L135" s="89"/>
    </row>
    <row r="136" spans="1:12" s="90" customFormat="1" ht="37.5" hidden="1">
      <c r="A136" s="43"/>
      <c r="B136" s="47"/>
      <c r="C136" s="77" t="s">
        <v>90</v>
      </c>
      <c r="D136" s="85"/>
      <c r="E136" s="49"/>
      <c r="F136" s="86"/>
      <c r="G136" s="87"/>
      <c r="H136" s="87"/>
      <c r="I136" s="127"/>
      <c r="J136" s="87"/>
      <c r="K136" s="4"/>
      <c r="L136" s="89"/>
    </row>
    <row r="137" spans="1:12" s="125" customFormat="1" ht="18.75" hidden="1">
      <c r="A137" s="14">
        <v>758</v>
      </c>
      <c r="B137" s="81"/>
      <c r="C137" s="52" t="s">
        <v>49</v>
      </c>
      <c r="D137" s="122"/>
      <c r="E137" s="54">
        <f>E138</f>
        <v>0</v>
      </c>
      <c r="F137" s="54">
        <f>F138</f>
        <v>0</v>
      </c>
      <c r="G137" s="99"/>
      <c r="H137" s="99"/>
      <c r="I137" s="126"/>
      <c r="J137" s="99"/>
      <c r="K137" s="101"/>
      <c r="L137" s="124"/>
    </row>
    <row r="138" spans="1:12" s="90" customFormat="1" ht="18.75" hidden="1">
      <c r="A138" s="43"/>
      <c r="B138" s="47">
        <v>75818</v>
      </c>
      <c r="C138" s="66" t="s">
        <v>50</v>
      </c>
      <c r="D138" s="85"/>
      <c r="E138" s="49"/>
      <c r="F138" s="86"/>
      <c r="G138" s="87"/>
      <c r="H138" s="87"/>
      <c r="I138" s="88"/>
      <c r="J138" s="87"/>
      <c r="K138" s="4"/>
      <c r="L138" s="89"/>
    </row>
    <row r="139" spans="1:12" s="90" customFormat="1" ht="18.75" hidden="1">
      <c r="A139" s="43"/>
      <c r="B139" s="47"/>
      <c r="D139" s="85"/>
      <c r="E139" s="49"/>
      <c r="F139" s="86"/>
      <c r="G139" s="4"/>
      <c r="H139" s="87"/>
      <c r="I139" s="88"/>
      <c r="J139" s="87"/>
      <c r="K139" s="4"/>
      <c r="L139" s="89"/>
    </row>
    <row r="140" spans="1:12" s="125" customFormat="1" ht="18.75">
      <c r="A140" s="14">
        <v>801</v>
      </c>
      <c r="B140" s="81"/>
      <c r="C140" s="125" t="s">
        <v>51</v>
      </c>
      <c r="D140" s="122">
        <f>+D142+D148+D151+D156+D159+D160+D162+D164+D167</f>
        <v>14535753</v>
      </c>
      <c r="E140" s="54">
        <f>E142+E151+E156+E160+E148</f>
        <v>0</v>
      </c>
      <c r="F140" s="54">
        <f>F142+F151+F156+F160+F148</f>
        <v>27300</v>
      </c>
      <c r="G140" s="99"/>
      <c r="H140" s="99"/>
      <c r="I140" s="99"/>
      <c r="J140" s="99"/>
      <c r="K140" s="101"/>
      <c r="L140" s="124"/>
    </row>
    <row r="141" spans="1:12" s="130" customFormat="1" ht="18.75">
      <c r="A141" s="128"/>
      <c r="B141" s="129"/>
      <c r="D141" s="131"/>
      <c r="E141" s="132"/>
      <c r="F141" s="133"/>
      <c r="G141" s="127"/>
      <c r="H141" s="127"/>
      <c r="I141" s="127"/>
      <c r="J141" s="127"/>
      <c r="K141" s="88"/>
      <c r="L141" s="134"/>
    </row>
    <row r="142" spans="1:12" s="90" customFormat="1" ht="18.75">
      <c r="A142" s="84"/>
      <c r="B142" s="47">
        <v>80101</v>
      </c>
      <c r="C142" s="90" t="s">
        <v>52</v>
      </c>
      <c r="D142" s="85">
        <v>8626053</v>
      </c>
      <c r="E142" s="86">
        <f>E143+E144+E146</f>
        <v>0</v>
      </c>
      <c r="F142" s="86">
        <f>F143+F145+F146+F147</f>
        <v>20000</v>
      </c>
      <c r="G142" s="87"/>
      <c r="H142" s="87"/>
      <c r="I142" s="87"/>
      <c r="J142" s="87"/>
      <c r="K142" s="4"/>
      <c r="L142" s="89"/>
    </row>
    <row r="143" spans="1:12" s="90" customFormat="1" ht="37.5">
      <c r="A143" s="84"/>
      <c r="B143" s="47"/>
      <c r="C143" s="65" t="s">
        <v>91</v>
      </c>
      <c r="D143" s="85"/>
      <c r="E143" s="86"/>
      <c r="F143" s="86">
        <v>20000</v>
      </c>
      <c r="G143" s="87"/>
      <c r="H143" s="87"/>
      <c r="I143" s="87"/>
      <c r="J143" s="87"/>
      <c r="K143" s="4"/>
      <c r="L143" s="89"/>
    </row>
    <row r="144" spans="1:12" s="130" customFormat="1" ht="18.75" hidden="1">
      <c r="A144" s="128"/>
      <c r="B144" s="129"/>
      <c r="C144" s="135" t="s">
        <v>85</v>
      </c>
      <c r="D144" s="131"/>
      <c r="E144" s="133"/>
      <c r="F144" s="133"/>
      <c r="G144" s="127"/>
      <c r="H144" s="127"/>
      <c r="I144" s="127"/>
      <c r="J144" s="127"/>
      <c r="K144" s="88"/>
      <c r="L144" s="134"/>
    </row>
    <row r="145" spans="1:12" s="130" customFormat="1" ht="18.75" hidden="1">
      <c r="A145" s="128"/>
      <c r="B145" s="129"/>
      <c r="C145" s="65" t="s">
        <v>94</v>
      </c>
      <c r="D145" s="131"/>
      <c r="E145" s="133"/>
      <c r="F145" s="133"/>
      <c r="G145" s="127"/>
      <c r="H145" s="127"/>
      <c r="I145" s="127"/>
      <c r="J145" s="127"/>
      <c r="K145" s="88"/>
      <c r="L145" s="134"/>
    </row>
    <row r="146" spans="1:12" s="90" customFormat="1" ht="37.5" hidden="1">
      <c r="A146" s="84"/>
      <c r="B146" s="47"/>
      <c r="C146" s="65" t="s">
        <v>86</v>
      </c>
      <c r="D146" s="85"/>
      <c r="E146" s="86"/>
      <c r="F146" s="86"/>
      <c r="G146" s="87"/>
      <c r="H146" s="87"/>
      <c r="I146" s="127"/>
      <c r="J146" s="87"/>
      <c r="K146" s="4"/>
      <c r="L146" s="89"/>
    </row>
    <row r="147" spans="1:12" s="90" customFormat="1" ht="18.75" hidden="1">
      <c r="A147" s="84"/>
      <c r="B147" s="47"/>
      <c r="C147" s="65" t="s">
        <v>87</v>
      </c>
      <c r="D147" s="85"/>
      <c r="E147" s="86"/>
      <c r="F147" s="86"/>
      <c r="G147" s="87"/>
      <c r="H147" s="87"/>
      <c r="I147" s="127"/>
      <c r="J147" s="87"/>
      <c r="K147" s="4"/>
      <c r="L147" s="89"/>
    </row>
    <row r="148" spans="1:12" s="90" customFormat="1" ht="18.75" hidden="1">
      <c r="A148" s="84"/>
      <c r="B148" s="47">
        <v>80103</v>
      </c>
      <c r="C148" s="90" t="s">
        <v>53</v>
      </c>
      <c r="D148" s="85">
        <v>717380</v>
      </c>
      <c r="E148" s="86">
        <f>E149</f>
        <v>0</v>
      </c>
      <c r="F148" s="86">
        <f>F149</f>
        <v>0</v>
      </c>
      <c r="G148" s="87"/>
      <c r="H148" s="87"/>
      <c r="I148" s="127"/>
      <c r="J148" s="87"/>
      <c r="K148" s="4"/>
      <c r="L148" s="89"/>
    </row>
    <row r="149" spans="1:12" s="90" customFormat="1" ht="37.5" hidden="1">
      <c r="A149" s="84"/>
      <c r="B149" s="47"/>
      <c r="C149" s="65" t="s">
        <v>91</v>
      </c>
      <c r="D149" s="85"/>
      <c r="E149" s="86"/>
      <c r="F149" s="86"/>
      <c r="G149" s="87"/>
      <c r="H149" s="87"/>
      <c r="I149" s="127"/>
      <c r="J149" s="87"/>
      <c r="K149" s="4"/>
      <c r="L149" s="89"/>
    </row>
    <row r="150" spans="1:12" s="90" customFormat="1" ht="18.75" hidden="1">
      <c r="A150" s="84"/>
      <c r="B150" s="47"/>
      <c r="C150" s="65" t="s">
        <v>87</v>
      </c>
      <c r="D150" s="85"/>
      <c r="E150" s="86"/>
      <c r="F150" s="86"/>
      <c r="G150" s="87"/>
      <c r="H150" s="87"/>
      <c r="I150" s="127"/>
      <c r="J150" s="87"/>
      <c r="K150" s="4"/>
      <c r="L150" s="89"/>
    </row>
    <row r="151" spans="1:12" s="90" customFormat="1" ht="18.75">
      <c r="A151" s="84"/>
      <c r="B151" s="47">
        <v>80104</v>
      </c>
      <c r="C151" s="90" t="s">
        <v>54</v>
      </c>
      <c r="D151" s="85">
        <v>901950</v>
      </c>
      <c r="E151" s="86">
        <f>E153+E154</f>
        <v>0</v>
      </c>
      <c r="F151" s="86">
        <f>F152+F153+F154+F155</f>
        <v>5000</v>
      </c>
      <c r="G151" s="87"/>
      <c r="H151" s="87"/>
      <c r="I151" s="127"/>
      <c r="J151" s="87"/>
      <c r="K151" s="4"/>
      <c r="L151" s="89"/>
    </row>
    <row r="152" spans="1:12" s="90" customFormat="1" ht="18.75">
      <c r="A152" s="84"/>
      <c r="B152" s="47"/>
      <c r="C152" s="96" t="s">
        <v>116</v>
      </c>
      <c r="D152" s="85"/>
      <c r="E152" s="86"/>
      <c r="F152" s="86">
        <v>5000</v>
      </c>
      <c r="G152" s="87"/>
      <c r="H152" s="87"/>
      <c r="I152" s="127"/>
      <c r="J152" s="87"/>
      <c r="K152" s="4"/>
      <c r="L152" s="89"/>
    </row>
    <row r="153" spans="1:12" s="90" customFormat="1" ht="37.5" hidden="1">
      <c r="A153" s="84"/>
      <c r="B153" s="47"/>
      <c r="C153" s="65" t="s">
        <v>91</v>
      </c>
      <c r="D153" s="85"/>
      <c r="E153" s="86"/>
      <c r="F153" s="86"/>
      <c r="G153" s="87"/>
      <c r="H153" s="87"/>
      <c r="I153" s="127"/>
      <c r="J153" s="87"/>
      <c r="K153" s="4"/>
      <c r="L153" s="89"/>
    </row>
    <row r="154" spans="1:12" s="90" customFormat="1" ht="37.5" hidden="1">
      <c r="A154" s="84"/>
      <c r="B154" s="47"/>
      <c r="C154" s="65" t="s">
        <v>90</v>
      </c>
      <c r="D154" s="85"/>
      <c r="E154" s="86"/>
      <c r="F154" s="86"/>
      <c r="G154" s="87"/>
      <c r="H154" s="87"/>
      <c r="I154" s="127"/>
      <c r="J154" s="87"/>
      <c r="K154" s="4"/>
      <c r="L154" s="89"/>
    </row>
    <row r="155" spans="1:12" s="90" customFormat="1" ht="37.5" hidden="1">
      <c r="A155" s="84"/>
      <c r="B155" s="47"/>
      <c r="C155" s="65" t="s">
        <v>113</v>
      </c>
      <c r="D155" s="85"/>
      <c r="E155" s="86"/>
      <c r="F155" s="86"/>
      <c r="G155" s="87"/>
      <c r="H155" s="87"/>
      <c r="I155" s="127"/>
      <c r="J155" s="87"/>
      <c r="K155" s="4"/>
      <c r="L155" s="89"/>
    </row>
    <row r="156" spans="1:12" s="90" customFormat="1" ht="18.75">
      <c r="A156" s="84"/>
      <c r="B156" s="47">
        <v>80110</v>
      </c>
      <c r="C156" s="90" t="s">
        <v>55</v>
      </c>
      <c r="D156" s="85">
        <v>3423190</v>
      </c>
      <c r="E156" s="86">
        <f>E157+E158</f>
        <v>0</v>
      </c>
      <c r="F156" s="86">
        <f>F157+F158</f>
        <v>2300</v>
      </c>
      <c r="G156" s="87"/>
      <c r="H156" s="87"/>
      <c r="I156" s="127"/>
      <c r="J156" s="87"/>
      <c r="K156" s="4"/>
      <c r="L156" s="89"/>
    </row>
    <row r="157" spans="1:12" s="90" customFormat="1" ht="37.5" hidden="1">
      <c r="A157" s="84"/>
      <c r="B157" s="47"/>
      <c r="C157" s="65" t="s">
        <v>91</v>
      </c>
      <c r="D157" s="85"/>
      <c r="E157" s="86"/>
      <c r="F157" s="86"/>
      <c r="G157" s="87"/>
      <c r="H157" s="87"/>
      <c r="I157" s="127"/>
      <c r="J157" s="87"/>
      <c r="K157" s="4"/>
      <c r="L157" s="89"/>
    </row>
    <row r="158" spans="1:12" s="90" customFormat="1" ht="37.5">
      <c r="A158" s="84"/>
      <c r="B158" s="47"/>
      <c r="C158" s="65" t="s">
        <v>90</v>
      </c>
      <c r="D158" s="85"/>
      <c r="E158" s="86"/>
      <c r="F158" s="86">
        <v>2300</v>
      </c>
      <c r="G158" s="87"/>
      <c r="H158" s="87"/>
      <c r="I158" s="127"/>
      <c r="J158" s="87"/>
      <c r="K158" s="4"/>
      <c r="L158" s="89"/>
    </row>
    <row r="159" spans="1:12" s="90" customFormat="1" ht="18.75" hidden="1">
      <c r="A159" s="84"/>
      <c r="B159" s="47">
        <v>80113</v>
      </c>
      <c r="C159" s="90" t="s">
        <v>56</v>
      </c>
      <c r="D159" s="85">
        <v>181200</v>
      </c>
      <c r="E159" s="86"/>
      <c r="F159" s="86"/>
      <c r="G159" s="87"/>
      <c r="H159" s="87"/>
      <c r="I159" s="127"/>
      <c r="J159" s="87"/>
      <c r="K159" s="4"/>
      <c r="L159" s="89"/>
    </row>
    <row r="160" spans="1:12" s="90" customFormat="1" ht="18.75" hidden="1">
      <c r="A160" s="84"/>
      <c r="B160" s="47">
        <v>80148</v>
      </c>
      <c r="C160" s="90" t="s">
        <v>110</v>
      </c>
      <c r="D160" s="85">
        <v>293180</v>
      </c>
      <c r="E160" s="86">
        <f>E161</f>
        <v>0</v>
      </c>
      <c r="F160" s="86">
        <f>F161</f>
        <v>0</v>
      </c>
      <c r="G160" s="87"/>
      <c r="H160" s="87"/>
      <c r="I160" s="127"/>
      <c r="J160" s="87"/>
      <c r="K160" s="4"/>
      <c r="L160" s="89"/>
    </row>
    <row r="161" spans="1:12" s="90" customFormat="1" ht="37.5" customHeight="1" hidden="1">
      <c r="A161" s="84"/>
      <c r="B161" s="47"/>
      <c r="C161" s="65" t="s">
        <v>91</v>
      </c>
      <c r="D161" s="85"/>
      <c r="E161" s="86"/>
      <c r="F161" s="86"/>
      <c r="G161" s="87"/>
      <c r="H161" s="87"/>
      <c r="I161" s="127"/>
      <c r="J161" s="87"/>
      <c r="K161" s="4"/>
      <c r="L161" s="89"/>
    </row>
    <row r="162" spans="1:12" s="90" customFormat="1" ht="18.75" hidden="1">
      <c r="A162" s="84"/>
      <c r="B162" s="47">
        <v>80195</v>
      </c>
      <c r="C162" s="90" t="s">
        <v>17</v>
      </c>
      <c r="D162" s="85">
        <v>115300</v>
      </c>
      <c r="E162" s="86"/>
      <c r="F162" s="86">
        <f>F163</f>
        <v>0</v>
      </c>
      <c r="G162" s="87"/>
      <c r="H162" s="87"/>
      <c r="I162" s="127"/>
      <c r="J162" s="87"/>
      <c r="K162" s="4"/>
      <c r="L162" s="89"/>
    </row>
    <row r="163" spans="1:12" s="90" customFormat="1" ht="37.5" hidden="1">
      <c r="A163" s="84"/>
      <c r="B163" s="47"/>
      <c r="C163" s="135" t="s">
        <v>91</v>
      </c>
      <c r="D163" s="85"/>
      <c r="E163" s="86"/>
      <c r="F163" s="86"/>
      <c r="G163" s="87"/>
      <c r="H163" s="87"/>
      <c r="I163" s="127"/>
      <c r="J163" s="87"/>
      <c r="K163" s="4"/>
      <c r="L163" s="89"/>
    </row>
    <row r="164" spans="1:12" s="90" customFormat="1" ht="18.75" hidden="1">
      <c r="A164" s="84"/>
      <c r="B164" s="47">
        <v>80114</v>
      </c>
      <c r="C164" s="90" t="s">
        <v>57</v>
      </c>
      <c r="D164" s="85">
        <v>264050</v>
      </c>
      <c r="E164" s="86"/>
      <c r="F164" s="86">
        <f>F165+F166</f>
        <v>0</v>
      </c>
      <c r="G164" s="87"/>
      <c r="H164" s="87"/>
      <c r="I164" s="127"/>
      <c r="J164" s="87"/>
      <c r="K164" s="4"/>
      <c r="L164" s="89"/>
    </row>
    <row r="165" spans="1:12" s="90" customFormat="1" ht="18.75" hidden="1">
      <c r="A165" s="84"/>
      <c r="B165" s="47"/>
      <c r="C165" s="65" t="s">
        <v>100</v>
      </c>
      <c r="D165" s="85"/>
      <c r="E165" s="86"/>
      <c r="F165" s="86"/>
      <c r="G165" s="87"/>
      <c r="H165" s="87"/>
      <c r="I165" s="127"/>
      <c r="J165" s="87"/>
      <c r="K165" s="4"/>
      <c r="L165" s="89"/>
    </row>
    <row r="166" spans="1:12" s="90" customFormat="1" ht="42" customHeight="1" hidden="1">
      <c r="A166" s="84"/>
      <c r="B166" s="47"/>
      <c r="C166" s="65" t="s">
        <v>87</v>
      </c>
      <c r="D166" s="85"/>
      <c r="E166" s="86"/>
      <c r="F166" s="86"/>
      <c r="G166" s="87"/>
      <c r="H166" s="87"/>
      <c r="I166" s="127"/>
      <c r="J166" s="87"/>
      <c r="K166" s="4"/>
      <c r="L166" s="89"/>
    </row>
    <row r="167" spans="1:12" s="90" customFormat="1" ht="18.75" hidden="1">
      <c r="A167" s="84"/>
      <c r="B167" s="47">
        <v>80197</v>
      </c>
      <c r="C167" s="61" t="s">
        <v>58</v>
      </c>
      <c r="D167" s="85">
        <v>13450</v>
      </c>
      <c r="E167" s="86"/>
      <c r="F167" s="86"/>
      <c r="G167" s="87"/>
      <c r="H167" s="87"/>
      <c r="I167" s="127"/>
      <c r="J167" s="87"/>
      <c r="K167" s="4"/>
      <c r="L167" s="89"/>
    </row>
    <row r="168" spans="1:12" s="90" customFormat="1" ht="18.75" hidden="1">
      <c r="A168" s="84"/>
      <c r="B168" s="47"/>
      <c r="C168" s="61"/>
      <c r="D168" s="85"/>
      <c r="E168" s="86"/>
      <c r="F168" s="86"/>
      <c r="G168" s="63"/>
      <c r="H168" s="87"/>
      <c r="I168" s="127"/>
      <c r="J168" s="87"/>
      <c r="K168" s="4"/>
      <c r="L168" s="89"/>
    </row>
    <row r="169" spans="1:12" s="125" customFormat="1" ht="18.75">
      <c r="A169" s="14">
        <v>851</v>
      </c>
      <c r="B169" s="81"/>
      <c r="C169" s="136" t="s">
        <v>59</v>
      </c>
      <c r="D169" s="53">
        <f>+D170+D172+D173+D174</f>
        <v>241000</v>
      </c>
      <c r="E169" s="54">
        <f>E170+E172+E173+E175</f>
        <v>0</v>
      </c>
      <c r="F169" s="54">
        <f>F170+F172+F173+F175</f>
        <v>37000</v>
      </c>
      <c r="G169" s="55"/>
      <c r="H169" s="55"/>
      <c r="I169" s="137"/>
      <c r="J169" s="78"/>
      <c r="K169" s="101"/>
      <c r="L169" s="124"/>
    </row>
    <row r="170" spans="1:12" s="90" customFormat="1" ht="18.75" hidden="1">
      <c r="A170" s="84"/>
      <c r="B170" s="47">
        <v>85149</v>
      </c>
      <c r="C170" s="61" t="s">
        <v>60</v>
      </c>
      <c r="D170" s="85">
        <v>46000</v>
      </c>
      <c r="E170" s="86">
        <f>E171</f>
        <v>0</v>
      </c>
      <c r="F170" s="86"/>
      <c r="G170" s="87"/>
      <c r="H170" s="87"/>
      <c r="I170" s="127"/>
      <c r="J170" s="87"/>
      <c r="K170" s="4"/>
      <c r="L170" s="89"/>
    </row>
    <row r="171" spans="1:12" s="90" customFormat="1" ht="37.5" hidden="1">
      <c r="A171" s="84"/>
      <c r="B171" s="47"/>
      <c r="C171" s="65" t="s">
        <v>90</v>
      </c>
      <c r="D171" s="85"/>
      <c r="E171" s="86"/>
      <c r="F171" s="86"/>
      <c r="G171" s="87"/>
      <c r="H171" s="87"/>
      <c r="I171" s="127"/>
      <c r="J171" s="87"/>
      <c r="K171" s="4"/>
      <c r="L171" s="89"/>
    </row>
    <row r="172" spans="1:12" s="90" customFormat="1" ht="18.75" hidden="1">
      <c r="A172" s="84"/>
      <c r="B172" s="47">
        <v>85153</v>
      </c>
      <c r="C172" s="61" t="s">
        <v>61</v>
      </c>
      <c r="D172" s="85">
        <v>9000</v>
      </c>
      <c r="E172" s="86"/>
      <c r="F172" s="86"/>
      <c r="G172" s="87"/>
      <c r="H172" s="87"/>
      <c r="I172" s="127"/>
      <c r="J172" s="87"/>
      <c r="K172" s="4"/>
      <c r="L172" s="89"/>
    </row>
    <row r="173" spans="1:12" s="90" customFormat="1" ht="18.75">
      <c r="A173" s="84"/>
      <c r="B173" s="47">
        <v>85154</v>
      </c>
      <c r="C173" s="61" t="s">
        <v>62</v>
      </c>
      <c r="D173" s="85">
        <v>185000</v>
      </c>
      <c r="E173" s="86">
        <f>E174</f>
        <v>0</v>
      </c>
      <c r="F173" s="86">
        <f>F174</f>
        <v>37000</v>
      </c>
      <c r="G173" s="87"/>
      <c r="H173" s="87"/>
      <c r="I173" s="127"/>
      <c r="J173" s="87"/>
      <c r="K173" s="4"/>
      <c r="L173" s="89"/>
    </row>
    <row r="174" spans="1:12" s="90" customFormat="1" ht="37.5">
      <c r="A174" s="84"/>
      <c r="B174" s="47"/>
      <c r="C174" s="65" t="s">
        <v>90</v>
      </c>
      <c r="D174" s="85">
        <v>1000</v>
      </c>
      <c r="E174" s="86"/>
      <c r="F174" s="86">
        <v>37000</v>
      </c>
      <c r="G174" s="87"/>
      <c r="H174" s="87"/>
      <c r="I174" s="127"/>
      <c r="J174" s="87"/>
      <c r="K174" s="4"/>
      <c r="L174" s="89"/>
    </row>
    <row r="175" spans="1:12" s="90" customFormat="1" ht="18.75" hidden="1">
      <c r="A175" s="84"/>
      <c r="B175" s="47">
        <v>85195</v>
      </c>
      <c r="C175" s="61" t="s">
        <v>17</v>
      </c>
      <c r="D175" s="85"/>
      <c r="E175" s="86">
        <f>E176</f>
        <v>0</v>
      </c>
      <c r="F175" s="86">
        <f>F176</f>
        <v>0</v>
      </c>
      <c r="G175" s="87"/>
      <c r="H175" s="87"/>
      <c r="I175" s="127"/>
      <c r="J175" s="87"/>
      <c r="K175" s="4"/>
      <c r="L175" s="89"/>
    </row>
    <row r="176" spans="1:12" s="90" customFormat="1" ht="18.75" hidden="1">
      <c r="A176" s="84"/>
      <c r="B176" s="47"/>
      <c r="C176" s="61" t="s">
        <v>87</v>
      </c>
      <c r="D176" s="85"/>
      <c r="E176" s="86"/>
      <c r="F176" s="86"/>
      <c r="G176" s="87"/>
      <c r="H176" s="87"/>
      <c r="I176" s="127"/>
      <c r="J176" s="87"/>
      <c r="K176" s="4"/>
      <c r="L176" s="89"/>
    </row>
    <row r="177" spans="1:12" s="125" customFormat="1" ht="18.75">
      <c r="A177" s="14">
        <v>852</v>
      </c>
      <c r="B177" s="81"/>
      <c r="C177" s="136" t="s">
        <v>63</v>
      </c>
      <c r="D177" s="122">
        <f>+D178+D180+D183+D184+D187+D190+D193+D196+D199</f>
        <v>4744953</v>
      </c>
      <c r="E177" s="123">
        <f>E187+E199</f>
        <v>21000</v>
      </c>
      <c r="F177" s="123">
        <f>F184+F190</f>
        <v>0</v>
      </c>
      <c r="G177" s="99"/>
      <c r="H177" s="99"/>
      <c r="I177" s="126"/>
      <c r="J177" s="99"/>
      <c r="K177" s="101"/>
      <c r="L177" s="124"/>
    </row>
    <row r="178" spans="1:12" s="90" customFormat="1" ht="42" customHeight="1" hidden="1">
      <c r="A178" s="84"/>
      <c r="B178" s="47">
        <v>85201</v>
      </c>
      <c r="C178" s="61" t="s">
        <v>64</v>
      </c>
      <c r="D178" s="85">
        <v>25000</v>
      </c>
      <c r="E178" s="86"/>
      <c r="F178" s="86">
        <f>F179</f>
        <v>0</v>
      </c>
      <c r="G178" s="87"/>
      <c r="H178" s="87"/>
      <c r="I178" s="127"/>
      <c r="J178" s="87"/>
      <c r="K178" s="4"/>
      <c r="L178" s="89"/>
    </row>
    <row r="179" spans="1:12" s="90" customFormat="1" ht="23.25" customHeight="1" hidden="1">
      <c r="A179" s="84"/>
      <c r="B179" s="47"/>
      <c r="C179" s="96" t="s">
        <v>116</v>
      </c>
      <c r="D179" s="85"/>
      <c r="E179" s="86"/>
      <c r="F179" s="86"/>
      <c r="G179" s="165"/>
      <c r="H179" s="87"/>
      <c r="I179" s="127"/>
      <c r="J179" s="87"/>
      <c r="K179" s="4"/>
      <c r="L179" s="89"/>
    </row>
    <row r="180" spans="1:12" s="90" customFormat="1" ht="18.75" hidden="1">
      <c r="A180" s="84"/>
      <c r="B180" s="47">
        <v>85212</v>
      </c>
      <c r="C180" s="61" t="s">
        <v>65</v>
      </c>
      <c r="D180" s="85">
        <v>2867662</v>
      </c>
      <c r="E180" s="86"/>
      <c r="F180" s="86"/>
      <c r="G180" s="87"/>
      <c r="H180" s="87"/>
      <c r="I180" s="127"/>
      <c r="J180" s="87"/>
      <c r="K180" s="4"/>
      <c r="L180" s="89"/>
    </row>
    <row r="181" spans="1:12" s="90" customFormat="1" ht="37.5" hidden="1">
      <c r="A181" s="84"/>
      <c r="B181" s="47"/>
      <c r="C181" s="65" t="s">
        <v>91</v>
      </c>
      <c r="D181" s="85"/>
      <c r="E181" s="86"/>
      <c r="F181" s="86"/>
      <c r="G181" s="87"/>
      <c r="H181" s="87"/>
      <c r="I181" s="127"/>
      <c r="J181" s="87"/>
      <c r="K181" s="4"/>
      <c r="L181" s="89"/>
    </row>
    <row r="182" spans="1:12" s="90" customFormat="1" ht="37.5" hidden="1">
      <c r="A182" s="84"/>
      <c r="B182" s="47"/>
      <c r="C182" s="65" t="s">
        <v>90</v>
      </c>
      <c r="D182" s="85"/>
      <c r="E182" s="86"/>
      <c r="F182" s="86"/>
      <c r="G182" s="87"/>
      <c r="H182" s="87"/>
      <c r="I182" s="127"/>
      <c r="J182" s="87"/>
      <c r="K182" s="4"/>
      <c r="L182" s="89"/>
    </row>
    <row r="183" spans="1:12" s="90" customFormat="1" ht="18.75" hidden="1">
      <c r="A183" s="84"/>
      <c r="B183" s="47">
        <v>85213</v>
      </c>
      <c r="C183" s="61" t="s">
        <v>66</v>
      </c>
      <c r="D183" s="85">
        <v>36980</v>
      </c>
      <c r="E183" s="86"/>
      <c r="F183" s="86"/>
      <c r="G183" s="87"/>
      <c r="H183" s="87"/>
      <c r="I183" s="127"/>
      <c r="J183" s="87"/>
      <c r="K183" s="4"/>
      <c r="L183" s="89"/>
    </row>
    <row r="184" spans="1:12" s="90" customFormat="1" ht="18.75" hidden="1">
      <c r="A184" s="84"/>
      <c r="B184" s="47">
        <v>85214</v>
      </c>
      <c r="C184" s="61" t="s">
        <v>67</v>
      </c>
      <c r="D184" s="85">
        <v>693601</v>
      </c>
      <c r="E184" s="86"/>
      <c r="F184" s="86">
        <f>F185+F186</f>
        <v>0</v>
      </c>
      <c r="G184" s="87"/>
      <c r="H184" s="87"/>
      <c r="I184" s="127"/>
      <c r="J184" s="87"/>
      <c r="K184" s="4"/>
      <c r="L184" s="89"/>
    </row>
    <row r="185" spans="1:12" s="90" customFormat="1" ht="37.5" hidden="1">
      <c r="A185" s="84"/>
      <c r="B185" s="47"/>
      <c r="C185" s="65" t="s">
        <v>90</v>
      </c>
      <c r="D185" s="85"/>
      <c r="E185" s="86"/>
      <c r="F185" s="86"/>
      <c r="G185" s="87"/>
      <c r="H185" s="87"/>
      <c r="I185" s="127"/>
      <c r="J185" s="87"/>
      <c r="K185" s="4"/>
      <c r="L185" s="89"/>
    </row>
    <row r="186" spans="1:12" s="90" customFormat="1" ht="18.75" hidden="1">
      <c r="A186" s="84"/>
      <c r="B186" s="47"/>
      <c r="C186" s="65" t="s">
        <v>100</v>
      </c>
      <c r="D186" s="85"/>
      <c r="E186" s="86"/>
      <c r="F186" s="86"/>
      <c r="G186" s="87"/>
      <c r="H186" s="87"/>
      <c r="I186" s="127"/>
      <c r="J186" s="87"/>
      <c r="K186" s="4"/>
      <c r="L186" s="89"/>
    </row>
    <row r="187" spans="1:12" s="90" customFormat="1" ht="18.75" hidden="1">
      <c r="A187" s="84"/>
      <c r="B187" s="47">
        <v>85278</v>
      </c>
      <c r="C187" s="61" t="s">
        <v>103</v>
      </c>
      <c r="D187" s="85">
        <v>20000</v>
      </c>
      <c r="E187" s="86">
        <f>E188+E189</f>
        <v>0</v>
      </c>
      <c r="F187" s="86">
        <f>F188+F189</f>
        <v>0</v>
      </c>
      <c r="G187" s="87"/>
      <c r="H187" s="87"/>
      <c r="I187" s="127"/>
      <c r="J187" s="87"/>
      <c r="K187" s="4"/>
      <c r="L187" s="89"/>
    </row>
    <row r="188" spans="1:12" s="90" customFormat="1" ht="37.5" hidden="1">
      <c r="A188" s="84"/>
      <c r="B188" s="47"/>
      <c r="C188" s="65" t="s">
        <v>90</v>
      </c>
      <c r="D188" s="85"/>
      <c r="E188" s="86"/>
      <c r="F188" s="86"/>
      <c r="G188" s="87"/>
      <c r="H188" s="87"/>
      <c r="I188" s="127"/>
      <c r="J188" s="87"/>
      <c r="K188" s="4"/>
      <c r="L188" s="89"/>
    </row>
    <row r="189" spans="1:12" s="90" customFormat="1" ht="18.75" hidden="1">
      <c r="A189" s="84"/>
      <c r="B189" s="47"/>
      <c r="C189" s="65" t="s">
        <v>100</v>
      </c>
      <c r="D189" s="85"/>
      <c r="E189" s="86"/>
      <c r="F189" s="86"/>
      <c r="G189" s="87"/>
      <c r="H189" s="87"/>
      <c r="I189" s="127"/>
      <c r="J189" s="87"/>
      <c r="K189" s="4"/>
      <c r="L189" s="89"/>
    </row>
    <row r="190" spans="1:12" s="90" customFormat="1" ht="18.75" hidden="1">
      <c r="A190" s="84"/>
      <c r="B190" s="47">
        <v>85216</v>
      </c>
      <c r="C190" s="61" t="s">
        <v>131</v>
      </c>
      <c r="D190" s="85"/>
      <c r="E190" s="86"/>
      <c r="F190" s="86">
        <f>F191+F192</f>
        <v>0</v>
      </c>
      <c r="G190" s="87"/>
      <c r="H190" s="87"/>
      <c r="I190" s="127"/>
      <c r="J190" s="87"/>
      <c r="K190" s="4"/>
      <c r="L190" s="89"/>
    </row>
    <row r="191" spans="1:12" s="90" customFormat="1" ht="18.75" hidden="1">
      <c r="A191" s="84"/>
      <c r="B191" s="47"/>
      <c r="C191" s="65" t="s">
        <v>100</v>
      </c>
      <c r="D191" s="85"/>
      <c r="E191" s="86"/>
      <c r="F191" s="86"/>
      <c r="G191" s="87"/>
      <c r="H191" s="87"/>
      <c r="I191" s="127"/>
      <c r="J191" s="87"/>
      <c r="K191" s="4"/>
      <c r="L191" s="89"/>
    </row>
    <row r="192" spans="1:12" s="90" customFormat="1" ht="37.5" hidden="1">
      <c r="A192" s="84"/>
      <c r="B192" s="47"/>
      <c r="C192" s="65" t="s">
        <v>91</v>
      </c>
      <c r="D192" s="85"/>
      <c r="E192" s="86"/>
      <c r="F192" s="86"/>
      <c r="G192" s="87"/>
      <c r="H192" s="87"/>
      <c r="I192" s="127"/>
      <c r="J192" s="87"/>
      <c r="K192" s="4"/>
      <c r="L192" s="89"/>
    </row>
    <row r="193" spans="1:12" s="90" customFormat="1" ht="18.75" hidden="1">
      <c r="A193" s="84"/>
      <c r="B193" s="47">
        <v>85219</v>
      </c>
      <c r="C193" s="61" t="s">
        <v>68</v>
      </c>
      <c r="D193" s="85">
        <v>779532</v>
      </c>
      <c r="E193" s="86">
        <f>E194+E195</f>
        <v>0</v>
      </c>
      <c r="F193" s="86">
        <f>F194+F195</f>
        <v>0</v>
      </c>
      <c r="G193" s="87"/>
      <c r="H193" s="87"/>
      <c r="I193" s="127"/>
      <c r="J193" s="87"/>
      <c r="K193" s="4"/>
      <c r="L193" s="89"/>
    </row>
    <row r="194" spans="1:12" s="90" customFormat="1" ht="18.75" hidden="1">
      <c r="A194" s="84"/>
      <c r="B194" s="47"/>
      <c r="C194" s="65" t="s">
        <v>87</v>
      </c>
      <c r="D194" s="85"/>
      <c r="E194" s="86"/>
      <c r="F194" s="86"/>
      <c r="G194" s="87"/>
      <c r="H194" s="87"/>
      <c r="I194" s="127"/>
      <c r="J194" s="87"/>
      <c r="K194" s="4"/>
      <c r="L194" s="89"/>
    </row>
    <row r="195" spans="1:12" s="90" customFormat="1" ht="18.75" hidden="1">
      <c r="A195" s="84"/>
      <c r="B195" s="47"/>
      <c r="C195" s="65" t="s">
        <v>100</v>
      </c>
      <c r="D195" s="85"/>
      <c r="E195" s="86"/>
      <c r="F195" s="86"/>
      <c r="G195" s="87"/>
      <c r="H195" s="87"/>
      <c r="I195" s="127"/>
      <c r="J195" s="87"/>
      <c r="K195" s="4"/>
      <c r="L195" s="89"/>
    </row>
    <row r="196" spans="1:12" s="90" customFormat="1" ht="18.75" hidden="1">
      <c r="A196" s="84"/>
      <c r="B196" s="47">
        <v>85228</v>
      </c>
      <c r="C196" s="61" t="s">
        <v>69</v>
      </c>
      <c r="D196" s="85">
        <v>116010</v>
      </c>
      <c r="E196" s="86"/>
      <c r="F196" s="86"/>
      <c r="G196" s="87"/>
      <c r="H196" s="87"/>
      <c r="I196" s="127"/>
      <c r="J196" s="87"/>
      <c r="K196" s="4"/>
      <c r="L196" s="89"/>
    </row>
    <row r="197" spans="1:12" s="90" customFormat="1" ht="18.75" hidden="1">
      <c r="A197" s="84"/>
      <c r="B197" s="47">
        <v>85278</v>
      </c>
      <c r="C197" s="66" t="s">
        <v>99</v>
      </c>
      <c r="D197" s="85"/>
      <c r="E197" s="86"/>
      <c r="F197" s="86">
        <f>F198</f>
        <v>0</v>
      </c>
      <c r="G197" s="87"/>
      <c r="H197" s="87"/>
      <c r="I197" s="127"/>
      <c r="J197" s="87"/>
      <c r="K197" s="4"/>
      <c r="L197" s="89"/>
    </row>
    <row r="198" spans="1:12" s="90" customFormat="1" ht="18.75" hidden="1">
      <c r="A198" s="84"/>
      <c r="B198" s="47"/>
      <c r="C198" s="138" t="s">
        <v>85</v>
      </c>
      <c r="D198" s="85"/>
      <c r="E198" s="86"/>
      <c r="F198" s="86"/>
      <c r="G198" s="87"/>
      <c r="H198" s="87"/>
      <c r="I198" s="127"/>
      <c r="J198" s="87"/>
      <c r="K198" s="4"/>
      <c r="L198" s="89"/>
    </row>
    <row r="199" spans="1:12" s="142" customFormat="1" ht="18.75">
      <c r="A199" s="114"/>
      <c r="B199" s="75">
        <v>85295</v>
      </c>
      <c r="C199" s="139" t="s">
        <v>17</v>
      </c>
      <c r="D199" s="140">
        <v>206168</v>
      </c>
      <c r="E199" s="115">
        <f>E200+E201</f>
        <v>21000</v>
      </c>
      <c r="F199" s="115">
        <f>F200+F201</f>
        <v>0</v>
      </c>
      <c r="G199" s="111"/>
      <c r="H199" s="111"/>
      <c r="I199" s="111"/>
      <c r="J199" s="111"/>
      <c r="K199" s="112"/>
      <c r="L199" s="141"/>
    </row>
    <row r="200" spans="1:12" s="142" customFormat="1" ht="37.5" hidden="1">
      <c r="A200" s="114"/>
      <c r="B200" s="75"/>
      <c r="C200" s="77" t="s">
        <v>90</v>
      </c>
      <c r="D200" s="140"/>
      <c r="E200" s="115"/>
      <c r="F200" s="115"/>
      <c r="G200" s="111"/>
      <c r="H200" s="111"/>
      <c r="I200" s="111"/>
      <c r="J200" s="111"/>
      <c r="K200" s="112"/>
      <c r="L200" s="141"/>
    </row>
    <row r="201" spans="1:12" s="142" customFormat="1" ht="18.75">
      <c r="A201" s="114"/>
      <c r="B201" s="75"/>
      <c r="C201" s="65" t="s">
        <v>100</v>
      </c>
      <c r="D201" s="140"/>
      <c r="E201" s="115">
        <v>21000</v>
      </c>
      <c r="F201" s="115"/>
      <c r="G201" s="111"/>
      <c r="H201" s="111"/>
      <c r="I201" s="111"/>
      <c r="J201" s="111"/>
      <c r="K201" s="112"/>
      <c r="L201" s="141"/>
    </row>
    <row r="202" spans="1:12" s="90" customFormat="1" ht="18.75" hidden="1">
      <c r="A202" s="84"/>
      <c r="B202" s="47">
        <v>80197</v>
      </c>
      <c r="C202" s="90" t="s">
        <v>70</v>
      </c>
      <c r="D202" s="85">
        <v>106636</v>
      </c>
      <c r="E202" s="86"/>
      <c r="F202" s="86"/>
      <c r="G202" s="87"/>
      <c r="H202" s="87"/>
      <c r="I202" s="127"/>
      <c r="J202" s="87"/>
      <c r="K202" s="4"/>
      <c r="L202" s="89"/>
    </row>
    <row r="203" spans="1:12" s="125" customFormat="1" ht="18.75" hidden="1">
      <c r="A203" s="14">
        <v>854</v>
      </c>
      <c r="B203" s="81"/>
      <c r="C203" s="125" t="s">
        <v>71</v>
      </c>
      <c r="D203" s="122">
        <f>SUM(D205:D207)</f>
        <v>195878</v>
      </c>
      <c r="E203" s="123">
        <f>E205</f>
        <v>0</v>
      </c>
      <c r="F203" s="123">
        <f>F205+F207</f>
        <v>0</v>
      </c>
      <c r="G203" s="99"/>
      <c r="H203" s="99"/>
      <c r="I203" s="126"/>
      <c r="J203" s="99"/>
      <c r="K203" s="101"/>
      <c r="L203" s="124"/>
    </row>
    <row r="204" spans="1:12" s="90" customFormat="1" ht="18.75" hidden="1">
      <c r="A204" s="84"/>
      <c r="B204" s="47"/>
      <c r="D204" s="85"/>
      <c r="E204" s="86"/>
      <c r="F204" s="86"/>
      <c r="G204" s="87"/>
      <c r="H204" s="87"/>
      <c r="I204" s="127"/>
      <c r="J204" s="87"/>
      <c r="K204" s="4"/>
      <c r="L204" s="89"/>
    </row>
    <row r="205" spans="1:12" s="90" customFormat="1" ht="18.75" hidden="1">
      <c r="A205" s="84"/>
      <c r="B205" s="47">
        <v>85401</v>
      </c>
      <c r="C205" s="90" t="s">
        <v>72</v>
      </c>
      <c r="D205" s="85">
        <v>95500</v>
      </c>
      <c r="E205" s="86">
        <f>E206</f>
        <v>0</v>
      </c>
      <c r="F205" s="86">
        <f>F206</f>
        <v>0</v>
      </c>
      <c r="G205" s="87"/>
      <c r="H205" s="87"/>
      <c r="I205" s="127"/>
      <c r="J205" s="87"/>
      <c r="K205" s="4"/>
      <c r="L205" s="89"/>
    </row>
    <row r="206" spans="1:12" s="90" customFormat="1" ht="37.5" hidden="1">
      <c r="A206" s="84"/>
      <c r="B206" s="47"/>
      <c r="C206" s="135" t="s">
        <v>91</v>
      </c>
      <c r="D206" s="85"/>
      <c r="E206" s="86"/>
      <c r="F206" s="86"/>
      <c r="G206" s="87"/>
      <c r="H206" s="87"/>
      <c r="I206" s="127"/>
      <c r="J206" s="87"/>
      <c r="K206" s="4"/>
      <c r="L206" s="89"/>
    </row>
    <row r="207" spans="1:12" s="90" customFormat="1" ht="18.75" hidden="1">
      <c r="A207" s="84"/>
      <c r="B207" s="47">
        <v>85415</v>
      </c>
      <c r="C207" s="90" t="s">
        <v>73</v>
      </c>
      <c r="D207" s="85">
        <v>100378</v>
      </c>
      <c r="E207" s="86">
        <f>E208</f>
        <v>0</v>
      </c>
      <c r="F207" s="86">
        <f>F208</f>
        <v>0</v>
      </c>
      <c r="G207" s="87"/>
      <c r="H207" s="87"/>
      <c r="I207" s="127"/>
      <c r="J207" s="87"/>
      <c r="K207" s="4"/>
      <c r="L207" s="89"/>
    </row>
    <row r="208" spans="1:12" s="90" customFormat="1" ht="18.75" hidden="1">
      <c r="A208" s="84"/>
      <c r="B208" s="47"/>
      <c r="C208" s="65" t="s">
        <v>114</v>
      </c>
      <c r="D208" s="85"/>
      <c r="E208" s="86"/>
      <c r="F208" s="86"/>
      <c r="G208" s="87"/>
      <c r="H208" s="87"/>
      <c r="I208" s="127"/>
      <c r="J208" s="87"/>
      <c r="K208" s="4"/>
      <c r="L208" s="89"/>
    </row>
    <row r="209" spans="1:12" s="90" customFormat="1" ht="18.75" hidden="1">
      <c r="A209" s="84"/>
      <c r="B209" s="47">
        <v>85495</v>
      </c>
      <c r="C209" s="90" t="s">
        <v>17</v>
      </c>
      <c r="D209" s="85">
        <v>0</v>
      </c>
      <c r="E209" s="86"/>
      <c r="F209" s="86"/>
      <c r="G209" s="87"/>
      <c r="H209" s="87"/>
      <c r="I209" s="127"/>
      <c r="J209" s="87"/>
      <c r="K209" s="4"/>
      <c r="L209" s="89"/>
    </row>
    <row r="210" spans="1:12" s="90" customFormat="1" ht="18.75" hidden="1">
      <c r="A210" s="43"/>
      <c r="B210" s="47"/>
      <c r="D210" s="143"/>
      <c r="E210" s="84"/>
      <c r="F210" s="84"/>
      <c r="G210" s="4"/>
      <c r="H210" s="4"/>
      <c r="I210" s="88"/>
      <c r="J210" s="4"/>
      <c r="K210" s="4"/>
      <c r="L210" s="89"/>
    </row>
    <row r="211" spans="1:12" s="125" customFormat="1" ht="18.75">
      <c r="A211" s="14">
        <v>900</v>
      </c>
      <c r="B211" s="81"/>
      <c r="C211" s="125" t="s">
        <v>74</v>
      </c>
      <c r="D211" s="122">
        <f>+D214+D215+D217</f>
        <v>1612170</v>
      </c>
      <c r="E211" s="123">
        <f>E212+E214+E215+E217</f>
        <v>118469</v>
      </c>
      <c r="F211" s="123">
        <f>F217</f>
        <v>33165</v>
      </c>
      <c r="G211" s="99"/>
      <c r="H211" s="99"/>
      <c r="I211" s="100"/>
      <c r="J211" s="99"/>
      <c r="K211" s="101"/>
      <c r="L211" s="124"/>
    </row>
    <row r="212" spans="1:12" s="169" customFormat="1" ht="18.75" hidden="1">
      <c r="A212" s="172"/>
      <c r="B212" s="168">
        <v>90005</v>
      </c>
      <c r="C212" s="169" t="s">
        <v>120</v>
      </c>
      <c r="D212" s="170"/>
      <c r="E212" s="171"/>
      <c r="F212" s="171">
        <f>F213</f>
        <v>0</v>
      </c>
      <c r="G212" s="173"/>
      <c r="H212" s="173"/>
      <c r="I212" s="174"/>
      <c r="J212" s="173"/>
      <c r="K212" s="175"/>
      <c r="L212" s="176"/>
    </row>
    <row r="213" spans="1:12" s="169" customFormat="1" ht="18.75" hidden="1">
      <c r="A213" s="172"/>
      <c r="B213" s="168"/>
      <c r="C213" s="65" t="s">
        <v>87</v>
      </c>
      <c r="D213" s="170"/>
      <c r="E213" s="171"/>
      <c r="F213" s="171"/>
      <c r="G213" s="173"/>
      <c r="H213" s="173"/>
      <c r="I213" s="174"/>
      <c r="J213" s="173"/>
      <c r="K213" s="175"/>
      <c r="L213" s="176"/>
    </row>
    <row r="214" spans="1:12" s="90" customFormat="1" ht="18.75" hidden="1">
      <c r="A214" s="43"/>
      <c r="B214" s="47">
        <v>90013</v>
      </c>
      <c r="C214" s="90" t="s">
        <v>75</v>
      </c>
      <c r="D214" s="85">
        <v>348970</v>
      </c>
      <c r="E214" s="86"/>
      <c r="F214" s="86"/>
      <c r="G214" s="87"/>
      <c r="H214" s="87"/>
      <c r="I214" s="88"/>
      <c r="J214" s="87"/>
      <c r="K214" s="4"/>
      <c r="L214" s="89"/>
    </row>
    <row r="215" spans="1:12" s="90" customFormat="1" ht="18.75" hidden="1">
      <c r="A215" s="43"/>
      <c r="B215" s="47">
        <v>90015</v>
      </c>
      <c r="C215" s="90" t="s">
        <v>76</v>
      </c>
      <c r="D215" s="85">
        <v>767500</v>
      </c>
      <c r="E215" s="86"/>
      <c r="F215" s="86">
        <f>F216</f>
        <v>0</v>
      </c>
      <c r="G215" s="87"/>
      <c r="H215" s="87"/>
      <c r="I215" s="88"/>
      <c r="J215" s="87"/>
      <c r="K215" s="4"/>
      <c r="L215" s="89"/>
    </row>
    <row r="216" spans="1:12" s="90" customFormat="1" ht="37.5" hidden="1">
      <c r="A216" s="43"/>
      <c r="B216" s="47"/>
      <c r="C216" s="135" t="s">
        <v>90</v>
      </c>
      <c r="D216" s="85"/>
      <c r="E216" s="86"/>
      <c r="F216" s="86"/>
      <c r="G216" s="87"/>
      <c r="H216" s="87"/>
      <c r="I216" s="88"/>
      <c r="J216" s="87"/>
      <c r="K216" s="4"/>
      <c r="L216" s="89"/>
    </row>
    <row r="217" spans="1:12" s="90" customFormat="1" ht="18.75">
      <c r="A217" s="43"/>
      <c r="B217" s="47">
        <v>90095</v>
      </c>
      <c r="C217" s="90" t="s">
        <v>17</v>
      </c>
      <c r="D217" s="85">
        <v>495700</v>
      </c>
      <c r="E217" s="86">
        <f>E218+E219+E220</f>
        <v>118469</v>
      </c>
      <c r="F217" s="86">
        <f>F218+F219+F220</f>
        <v>33165</v>
      </c>
      <c r="G217" s="87"/>
      <c r="H217" s="87"/>
      <c r="I217" s="88"/>
      <c r="J217" s="87"/>
      <c r="K217" s="4"/>
      <c r="L217" s="89"/>
    </row>
    <row r="218" spans="1:12" s="90" customFormat="1" ht="37.5" hidden="1">
      <c r="A218" s="43"/>
      <c r="B218" s="47"/>
      <c r="C218" s="65" t="s">
        <v>91</v>
      </c>
      <c r="D218" s="85"/>
      <c r="E218" s="86"/>
      <c r="F218" s="86"/>
      <c r="G218" s="87"/>
      <c r="H218" s="87"/>
      <c r="I218" s="88"/>
      <c r="J218" s="87"/>
      <c r="K218" s="4"/>
      <c r="L218" s="89"/>
    </row>
    <row r="219" spans="1:12" s="90" customFormat="1" ht="37.5">
      <c r="A219" s="43"/>
      <c r="B219" s="47"/>
      <c r="C219" s="135" t="s">
        <v>90</v>
      </c>
      <c r="D219" s="85"/>
      <c r="E219" s="86"/>
      <c r="F219" s="86">
        <v>33165</v>
      </c>
      <c r="G219" s="87"/>
      <c r="H219" s="87"/>
      <c r="I219" s="88"/>
      <c r="J219" s="87"/>
      <c r="K219" s="4"/>
      <c r="L219" s="89"/>
    </row>
    <row r="220" spans="1:12" s="90" customFormat="1" ht="18.75">
      <c r="A220" s="43"/>
      <c r="B220" s="47"/>
      <c r="C220" s="65" t="s">
        <v>144</v>
      </c>
      <c r="D220" s="85"/>
      <c r="E220" s="86">
        <v>118469</v>
      </c>
      <c r="F220" s="86"/>
      <c r="G220" s="87"/>
      <c r="H220" s="87"/>
      <c r="I220" s="88"/>
      <c r="J220" s="87"/>
      <c r="K220" s="4"/>
      <c r="L220" s="89"/>
    </row>
    <row r="221" spans="1:12" s="125" customFormat="1" ht="18.75">
      <c r="A221" s="14">
        <v>921</v>
      </c>
      <c r="B221" s="81"/>
      <c r="C221" s="125" t="s">
        <v>77</v>
      </c>
      <c r="D221" s="122">
        <f>+D222+D224+D226+D228</f>
        <v>773000</v>
      </c>
      <c r="E221" s="123">
        <f>E222+E224</f>
        <v>0</v>
      </c>
      <c r="F221" s="123">
        <f>F222+F224</f>
        <v>23000</v>
      </c>
      <c r="G221" s="99"/>
      <c r="H221" s="99"/>
      <c r="I221" s="100"/>
      <c r="J221" s="99"/>
      <c r="K221" s="101"/>
      <c r="L221" s="124"/>
    </row>
    <row r="222" spans="1:12" s="90" customFormat="1" ht="18.75">
      <c r="A222" s="43"/>
      <c r="B222" s="47">
        <v>92108</v>
      </c>
      <c r="C222" s="90" t="s">
        <v>143</v>
      </c>
      <c r="D222" s="85">
        <v>426000</v>
      </c>
      <c r="E222" s="86">
        <f>E223</f>
        <v>0</v>
      </c>
      <c r="F222" s="86">
        <f>F223</f>
        <v>20000</v>
      </c>
      <c r="G222" s="87"/>
      <c r="H222" s="87"/>
      <c r="I222" s="88"/>
      <c r="J222" s="87"/>
      <c r="K222" s="4"/>
      <c r="L222" s="89"/>
    </row>
    <row r="223" spans="1:12" s="90" customFormat="1" ht="18.75">
      <c r="A223" s="43"/>
      <c r="B223" s="47"/>
      <c r="C223" s="65" t="s">
        <v>92</v>
      </c>
      <c r="D223" s="85"/>
      <c r="E223" s="86"/>
      <c r="F223" s="86">
        <v>20000</v>
      </c>
      <c r="G223" s="87"/>
      <c r="H223" s="87"/>
      <c r="I223" s="88"/>
      <c r="J223" s="87"/>
      <c r="K223" s="4"/>
      <c r="L223" s="89"/>
    </row>
    <row r="224" spans="1:12" s="90" customFormat="1" ht="18.75">
      <c r="A224" s="43"/>
      <c r="B224" s="47">
        <v>92116</v>
      </c>
      <c r="C224" s="90" t="s">
        <v>79</v>
      </c>
      <c r="D224" s="85">
        <v>300000</v>
      </c>
      <c r="E224" s="86"/>
      <c r="F224" s="86">
        <f>F225</f>
        <v>3000</v>
      </c>
      <c r="G224" s="4"/>
      <c r="H224" s="87"/>
      <c r="I224" s="88"/>
      <c r="J224" s="87"/>
      <c r="K224" s="4"/>
      <c r="L224" s="89"/>
    </row>
    <row r="225" spans="1:12" s="90" customFormat="1" ht="18.75">
      <c r="A225" s="43"/>
      <c r="B225" s="47"/>
      <c r="C225" s="65" t="s">
        <v>92</v>
      </c>
      <c r="D225" s="85"/>
      <c r="E225" s="86"/>
      <c r="F225" s="86">
        <v>3000</v>
      </c>
      <c r="G225" s="4"/>
      <c r="H225" s="87"/>
      <c r="I225" s="88"/>
      <c r="J225" s="87"/>
      <c r="K225" s="4"/>
      <c r="L225" s="89"/>
    </row>
    <row r="226" spans="1:12" s="90" customFormat="1" ht="18.75" hidden="1">
      <c r="A226" s="43"/>
      <c r="B226" s="47">
        <v>92120</v>
      </c>
      <c r="C226" s="90" t="s">
        <v>80</v>
      </c>
      <c r="D226" s="85"/>
      <c r="E226" s="86">
        <f>E227</f>
        <v>0</v>
      </c>
      <c r="F226" s="86">
        <f>F227</f>
        <v>0</v>
      </c>
      <c r="G226" s="4"/>
      <c r="H226" s="87"/>
      <c r="I226" s="88"/>
      <c r="J226" s="87"/>
      <c r="K226" s="4"/>
      <c r="L226" s="89"/>
    </row>
    <row r="227" spans="1:12" s="90" customFormat="1" ht="37.5" hidden="1">
      <c r="A227" s="43"/>
      <c r="B227" s="47"/>
      <c r="C227" s="65" t="s">
        <v>102</v>
      </c>
      <c r="D227" s="85"/>
      <c r="E227" s="86"/>
      <c r="F227" s="86"/>
      <c r="G227" s="4"/>
      <c r="H227" s="87"/>
      <c r="I227" s="88"/>
      <c r="J227" s="87"/>
      <c r="K227" s="4"/>
      <c r="L227" s="89"/>
    </row>
    <row r="228" spans="1:12" s="90" customFormat="1" ht="18.75" hidden="1">
      <c r="A228" s="43"/>
      <c r="B228" s="47">
        <v>92195</v>
      </c>
      <c r="C228" s="90" t="s">
        <v>17</v>
      </c>
      <c r="D228" s="85">
        <v>47000</v>
      </c>
      <c r="E228" s="86">
        <f>E229</f>
        <v>0</v>
      </c>
      <c r="F228" s="86">
        <f>F229</f>
        <v>0</v>
      </c>
      <c r="G228" s="4"/>
      <c r="H228" s="87"/>
      <c r="I228" s="88"/>
      <c r="J228" s="87"/>
      <c r="K228" s="4"/>
      <c r="L228" s="89"/>
    </row>
    <row r="229" spans="1:12" s="90" customFormat="1" ht="18.75" hidden="1">
      <c r="A229" s="43"/>
      <c r="B229" s="47"/>
      <c r="C229" s="65" t="s">
        <v>87</v>
      </c>
      <c r="D229" s="85"/>
      <c r="E229" s="86"/>
      <c r="F229" s="86"/>
      <c r="G229" s="4"/>
      <c r="H229" s="87"/>
      <c r="I229" s="88"/>
      <c r="J229" s="87"/>
      <c r="K229" s="4"/>
      <c r="L229" s="89"/>
    </row>
    <row r="230" spans="1:12" s="125" customFormat="1" ht="18.75">
      <c r="A230" s="14">
        <v>926</v>
      </c>
      <c r="B230" s="81"/>
      <c r="C230" s="125" t="s">
        <v>81</v>
      </c>
      <c r="D230" s="122">
        <f>+D231+D234</f>
        <v>292980</v>
      </c>
      <c r="E230" s="123">
        <f>E231</f>
        <v>9700</v>
      </c>
      <c r="F230" s="123">
        <f>F231+F234</f>
        <v>25000</v>
      </c>
      <c r="G230" s="101"/>
      <c r="H230" s="99"/>
      <c r="I230" s="100"/>
      <c r="J230" s="99"/>
      <c r="K230" s="101"/>
      <c r="L230" s="124"/>
    </row>
    <row r="231" spans="1:12" s="90" customFormat="1" ht="18.75">
      <c r="A231" s="43"/>
      <c r="B231" s="47">
        <v>92601</v>
      </c>
      <c r="C231" s="90" t="s">
        <v>82</v>
      </c>
      <c r="D231" s="85">
        <v>105000</v>
      </c>
      <c r="E231" s="86">
        <f>E232+E233</f>
        <v>9700</v>
      </c>
      <c r="F231" s="86">
        <f>F232+F233</f>
        <v>22000</v>
      </c>
      <c r="G231" s="4"/>
      <c r="H231" s="87"/>
      <c r="I231" s="88"/>
      <c r="J231" s="87"/>
      <c r="K231" s="4"/>
      <c r="L231" s="89"/>
    </row>
    <row r="232" spans="1:12" s="90" customFormat="1" ht="18.75">
      <c r="A232" s="43"/>
      <c r="B232" s="47"/>
      <c r="C232" s="65" t="s">
        <v>135</v>
      </c>
      <c r="D232" s="85"/>
      <c r="E232" s="86">
        <v>9700</v>
      </c>
      <c r="F232" s="86"/>
      <c r="G232" s="4"/>
      <c r="H232" s="87"/>
      <c r="I232" s="88"/>
      <c r="J232" s="87"/>
      <c r="K232" s="4"/>
      <c r="L232" s="89"/>
    </row>
    <row r="233" spans="1:12" s="90" customFormat="1" ht="18.75">
      <c r="A233" s="43"/>
      <c r="B233" s="47"/>
      <c r="C233" s="65" t="s">
        <v>136</v>
      </c>
      <c r="D233" s="85"/>
      <c r="E233" s="86"/>
      <c r="F233" s="86">
        <v>22000</v>
      </c>
      <c r="G233" s="4"/>
      <c r="H233" s="87"/>
      <c r="I233" s="88"/>
      <c r="J233" s="87"/>
      <c r="K233" s="4"/>
      <c r="L233" s="89"/>
    </row>
    <row r="234" spans="1:12" s="90" customFormat="1" ht="18.75">
      <c r="A234" s="43"/>
      <c r="B234" s="47">
        <v>92605</v>
      </c>
      <c r="C234" s="90" t="s">
        <v>83</v>
      </c>
      <c r="D234" s="85">
        <v>187980</v>
      </c>
      <c r="E234" s="86">
        <f>E235</f>
        <v>0</v>
      </c>
      <c r="F234" s="86">
        <f>F235</f>
        <v>3000</v>
      </c>
      <c r="G234" s="4"/>
      <c r="H234" s="87"/>
      <c r="I234" s="88"/>
      <c r="J234" s="87"/>
      <c r="K234" s="4"/>
      <c r="L234" s="89"/>
    </row>
    <row r="235" spans="1:12" s="90" customFormat="1" ht="37.5">
      <c r="A235" s="43"/>
      <c r="B235" s="47"/>
      <c r="C235" s="65" t="s">
        <v>102</v>
      </c>
      <c r="D235" s="85"/>
      <c r="E235" s="86"/>
      <c r="F235" s="86">
        <v>3000</v>
      </c>
      <c r="G235" s="4"/>
      <c r="H235" s="87"/>
      <c r="I235" s="88"/>
      <c r="J235" s="87"/>
      <c r="K235" s="4"/>
      <c r="L235" s="89"/>
    </row>
    <row r="236" spans="1:12" s="90" customFormat="1" ht="18.75">
      <c r="A236" s="43"/>
      <c r="B236" s="47"/>
      <c r="D236" s="85"/>
      <c r="E236" s="86"/>
      <c r="F236" s="86"/>
      <c r="G236" s="4"/>
      <c r="H236" s="87"/>
      <c r="I236" s="88"/>
      <c r="J236" s="87"/>
      <c r="K236" s="4"/>
      <c r="L236" s="89"/>
    </row>
    <row r="237" spans="1:12" s="125" customFormat="1" ht="19.5">
      <c r="A237" s="144"/>
      <c r="B237" s="145"/>
      <c r="C237" s="146" t="s">
        <v>84</v>
      </c>
      <c r="D237" s="147">
        <f>+D230+D221+D211+D203+D177+D169+D140+D132+D129+D115+D109+D97+D93+D78+D75+D39</f>
        <v>31982075.270000003</v>
      </c>
      <c r="E237" s="148">
        <f>E39+E72+E75+E97+E115+E140+E169+E177+E211+E221+E230</f>
        <v>1069634</v>
      </c>
      <c r="F237" s="148">
        <f>F39+F72+F75+F97+F115+F140+F169+F177+F211+F221+F230</f>
        <v>185785</v>
      </c>
      <c r="G237" s="149"/>
      <c r="H237" s="149"/>
      <c r="I237" s="150"/>
      <c r="J237" s="151"/>
      <c r="K237" s="101"/>
      <c r="L237" s="124"/>
    </row>
    <row r="238" spans="1:12" s="90" customFormat="1" ht="18.75" hidden="1">
      <c r="A238" s="43"/>
      <c r="B238" s="47"/>
      <c r="D238" s="85"/>
      <c r="E238" s="86"/>
      <c r="F238" s="84"/>
      <c r="G238" s="4"/>
      <c r="H238" s="4"/>
      <c r="I238" s="88"/>
      <c r="J238" s="87"/>
      <c r="K238" s="4"/>
      <c r="L238" s="89"/>
    </row>
    <row r="239" spans="1:12" s="90" customFormat="1" ht="18.75" hidden="1">
      <c r="A239" s="43"/>
      <c r="B239" s="47"/>
      <c r="D239" s="85"/>
      <c r="E239" s="87"/>
      <c r="F239" s="4"/>
      <c r="G239" s="4"/>
      <c r="H239" s="4"/>
      <c r="I239" s="88"/>
      <c r="J239" s="87"/>
      <c r="K239" s="4"/>
      <c r="L239" s="89"/>
    </row>
    <row r="240" spans="1:12" s="90" customFormat="1" ht="18.75" hidden="1">
      <c r="A240" s="43"/>
      <c r="B240" s="47"/>
      <c r="D240" s="85"/>
      <c r="E240" s="4"/>
      <c r="F240" s="4"/>
      <c r="G240" s="4"/>
      <c r="H240" s="4"/>
      <c r="I240" s="88"/>
      <c r="J240" s="87"/>
      <c r="K240" s="4"/>
      <c r="L240" s="89"/>
    </row>
    <row r="241" spans="1:12" s="90" customFormat="1" ht="18.75" hidden="1">
      <c r="A241" s="43"/>
      <c r="B241" s="47"/>
      <c r="D241" s="85"/>
      <c r="E241" s="87"/>
      <c r="F241" s="87"/>
      <c r="G241" s="87"/>
      <c r="H241" s="87"/>
      <c r="I241" s="127"/>
      <c r="J241" s="87"/>
      <c r="K241" s="4"/>
      <c r="L241" s="89"/>
    </row>
    <row r="242" spans="1:12" s="90" customFormat="1" ht="18.75" hidden="1">
      <c r="A242" s="43"/>
      <c r="B242" s="47"/>
      <c r="D242" s="85"/>
      <c r="E242" s="4"/>
      <c r="F242" s="4"/>
      <c r="G242" s="4"/>
      <c r="H242" s="4"/>
      <c r="I242" s="88"/>
      <c r="J242" s="87"/>
      <c r="K242" s="4"/>
      <c r="L242" s="89"/>
    </row>
    <row r="243" spans="1:12" s="96" customFormat="1" ht="18.75" hidden="1">
      <c r="A243" s="152"/>
      <c r="B243" s="95"/>
      <c r="D243" s="94"/>
      <c r="E243" s="4"/>
      <c r="F243" s="4"/>
      <c r="G243" s="4"/>
      <c r="H243" s="4"/>
      <c r="I243" s="88"/>
      <c r="J243" s="87"/>
      <c r="K243" s="4"/>
      <c r="L243" s="95"/>
    </row>
    <row r="244" spans="1:10" s="4" customFormat="1" ht="23.25" customHeight="1" hidden="1">
      <c r="A244" s="37"/>
      <c r="E244" s="87"/>
      <c r="I244" s="88"/>
      <c r="J244" s="87"/>
    </row>
    <row r="245" spans="1:10" s="4" customFormat="1" ht="23.25" customHeight="1" hidden="1">
      <c r="A245" s="37"/>
      <c r="E245" s="87"/>
      <c r="I245" s="88"/>
      <c r="J245" s="87"/>
    </row>
    <row r="246" spans="1:10" ht="10.5" customHeight="1">
      <c r="A246" s="37"/>
      <c r="B246" s="4"/>
      <c r="C246" s="4"/>
      <c r="D246" s="4"/>
      <c r="E246" s="87"/>
      <c r="J246" s="87"/>
    </row>
    <row r="247" spans="1:10" ht="18.75">
      <c r="A247" s="381" t="s">
        <v>104</v>
      </c>
      <c r="B247" s="381"/>
      <c r="C247" s="381"/>
      <c r="D247" s="4"/>
      <c r="E247" s="87"/>
      <c r="J247" s="87"/>
    </row>
    <row r="248" spans="1:10" ht="18.75">
      <c r="A248" s="4"/>
      <c r="B248" s="4"/>
      <c r="C248" s="4"/>
      <c r="D248" s="4"/>
      <c r="J248" s="87"/>
    </row>
    <row r="249" spans="1:10" ht="8.25" customHeight="1">
      <c r="A249" s="4"/>
      <c r="B249" s="4"/>
      <c r="C249" s="4"/>
      <c r="D249" s="4"/>
      <c r="J249" s="87"/>
    </row>
    <row r="250" spans="1:10" s="101" customFormat="1" ht="18.75">
      <c r="A250" s="103"/>
      <c r="B250" s="103" t="s">
        <v>105</v>
      </c>
      <c r="C250" s="103"/>
      <c r="D250" s="103"/>
      <c r="E250" s="103" t="s">
        <v>88</v>
      </c>
      <c r="F250" s="103" t="s">
        <v>89</v>
      </c>
      <c r="I250" s="100"/>
      <c r="J250" s="99"/>
    </row>
    <row r="251" spans="1:10" ht="18.75" hidden="1">
      <c r="A251" s="84"/>
      <c r="B251" s="84"/>
      <c r="C251" s="84"/>
      <c r="D251" s="84"/>
      <c r="E251" s="84"/>
      <c r="F251" s="84"/>
      <c r="J251" s="87"/>
    </row>
    <row r="252" spans="1:10" ht="56.25" hidden="1">
      <c r="A252" s="84"/>
      <c r="B252" s="43">
        <v>903</v>
      </c>
      <c r="C252" s="153" t="s">
        <v>108</v>
      </c>
      <c r="D252" s="84"/>
      <c r="E252" s="86"/>
      <c r="F252" s="86"/>
      <c r="J252" s="87"/>
    </row>
    <row r="253" spans="1:10" ht="37.5">
      <c r="A253" s="388"/>
      <c r="B253" s="43">
        <v>952</v>
      </c>
      <c r="C253" s="154" t="s">
        <v>106</v>
      </c>
      <c r="D253" s="84"/>
      <c r="E253" s="86">
        <v>540840</v>
      </c>
      <c r="F253" s="86"/>
      <c r="J253" s="87"/>
    </row>
    <row r="254" spans="1:10" ht="18.75" hidden="1">
      <c r="A254" s="389"/>
      <c r="B254" s="43">
        <v>950</v>
      </c>
      <c r="C254" s="154" t="s">
        <v>132</v>
      </c>
      <c r="D254" s="84"/>
      <c r="E254" s="86"/>
      <c r="F254" s="86"/>
      <c r="J254" s="87"/>
    </row>
    <row r="255" spans="1:10" s="158" customFormat="1" ht="18" customHeight="1" hidden="1">
      <c r="A255" s="389"/>
      <c r="B255" s="166"/>
      <c r="C255" s="155"/>
      <c r="D255" s="156"/>
      <c r="E255" s="157"/>
      <c r="F255" s="157"/>
      <c r="I255" s="159"/>
      <c r="J255" s="160"/>
    </row>
    <row r="256" spans="1:10" s="158" customFormat="1" ht="19.5" hidden="1">
      <c r="A256" s="390"/>
      <c r="B256" s="167"/>
      <c r="C256" s="155"/>
      <c r="D256" s="156"/>
      <c r="E256" s="157"/>
      <c r="F256" s="157"/>
      <c r="I256" s="159"/>
      <c r="J256" s="160"/>
    </row>
    <row r="257" spans="1:10" ht="18.75">
      <c r="A257" s="382" t="s">
        <v>84</v>
      </c>
      <c r="B257" s="391"/>
      <c r="C257" s="384"/>
      <c r="D257" s="84"/>
      <c r="E257" s="86">
        <f>E252+E253</f>
        <v>540840</v>
      </c>
      <c r="F257" s="86">
        <f>F252+F253+F254</f>
        <v>0</v>
      </c>
      <c r="H257" s="87"/>
      <c r="J257" s="87"/>
    </row>
    <row r="258" spans="1:10" ht="18.75">
      <c r="A258" s="4"/>
      <c r="B258" s="4"/>
      <c r="C258" s="4"/>
      <c r="D258" s="4"/>
      <c r="J258" s="87"/>
    </row>
    <row r="259" spans="1:10" ht="18.75" hidden="1">
      <c r="A259" s="381" t="s">
        <v>109</v>
      </c>
      <c r="B259" s="381"/>
      <c r="C259" s="381"/>
      <c r="D259" s="4"/>
      <c r="E259" s="87"/>
      <c r="H259" s="87"/>
      <c r="J259" s="87"/>
    </row>
    <row r="260" spans="1:10" ht="18.75" hidden="1">
      <c r="A260" s="4"/>
      <c r="B260" s="4"/>
      <c r="C260" s="4"/>
      <c r="D260" s="4"/>
      <c r="J260" s="87"/>
    </row>
    <row r="261" spans="1:10" s="101" customFormat="1" ht="18.75" hidden="1">
      <c r="A261" s="103"/>
      <c r="B261" s="103" t="s">
        <v>105</v>
      </c>
      <c r="C261" s="103"/>
      <c r="D261" s="103"/>
      <c r="E261" s="103" t="s">
        <v>88</v>
      </c>
      <c r="F261" s="103" t="s">
        <v>89</v>
      </c>
      <c r="I261" s="100"/>
      <c r="J261" s="99"/>
    </row>
    <row r="262" spans="1:10" s="4" customFormat="1" ht="18.75" hidden="1">
      <c r="A262" s="84"/>
      <c r="B262" s="84"/>
      <c r="C262" s="84"/>
      <c r="D262" s="84"/>
      <c r="E262" s="84"/>
      <c r="F262" s="84"/>
      <c r="I262" s="88"/>
      <c r="J262" s="87"/>
    </row>
    <row r="263" spans="1:25" s="4" customFormat="1" ht="18.75" hidden="1">
      <c r="A263" s="84"/>
      <c r="B263" s="43">
        <v>992</v>
      </c>
      <c r="C263" s="84" t="s">
        <v>107</v>
      </c>
      <c r="D263" s="84"/>
      <c r="E263" s="86"/>
      <c r="F263" s="86"/>
      <c r="H263" s="127"/>
      <c r="I263" s="88"/>
      <c r="J263" s="87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s="4" customFormat="1" ht="56.25" hidden="1">
      <c r="A264" s="84"/>
      <c r="B264" s="43">
        <v>963</v>
      </c>
      <c r="C264" s="153" t="s">
        <v>115</v>
      </c>
      <c r="D264" s="84"/>
      <c r="E264" s="86"/>
      <c r="F264" s="86"/>
      <c r="I264" s="88"/>
      <c r="J264" s="87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10" s="4" customFormat="1" ht="18.75" hidden="1">
      <c r="A265" s="382" t="s">
        <v>84</v>
      </c>
      <c r="B265" s="383"/>
      <c r="C265" s="384"/>
      <c r="D265" s="84"/>
      <c r="E265" s="86">
        <f>E263+E264</f>
        <v>0</v>
      </c>
      <c r="F265" s="86">
        <f>F263+F264</f>
        <v>0</v>
      </c>
      <c r="I265" s="88"/>
      <c r="J265" s="87"/>
    </row>
    <row r="266" spans="9:25" s="4" customFormat="1" ht="18.75">
      <c r="I266" s="88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9:25" s="4" customFormat="1" ht="18.75">
      <c r="I267" s="88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9:25" s="4" customFormat="1" ht="18.75">
      <c r="I268" s="88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9:25" s="4" customFormat="1" ht="18.75">
      <c r="I269" s="88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9:25" s="4" customFormat="1" ht="18.75">
      <c r="I270" s="88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9:25" s="4" customFormat="1" ht="18.75">
      <c r="I271" s="88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9:25" s="4" customFormat="1" ht="18.75">
      <c r="I272" s="88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9:25" s="4" customFormat="1" ht="18.75">
      <c r="I273" s="88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9:25" s="4" customFormat="1" ht="18.75">
      <c r="I274" s="88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9:25" s="4" customFormat="1" ht="18.75">
      <c r="I275" s="88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9:25" s="4" customFormat="1" ht="18.75">
      <c r="I276" s="88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9:25" s="4" customFormat="1" ht="18.75">
      <c r="I277" s="88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9:25" s="4" customFormat="1" ht="18.75">
      <c r="I278" s="88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="4" customFormat="1" ht="18.75">
      <c r="I279" s="88"/>
    </row>
    <row r="280" s="4" customFormat="1" ht="18.75">
      <c r="I280" s="88"/>
    </row>
    <row r="281" s="4" customFormat="1" ht="18.75">
      <c r="I281" s="88"/>
    </row>
    <row r="282" s="4" customFormat="1" ht="18.75">
      <c r="I282" s="88"/>
    </row>
    <row r="283" s="4" customFormat="1" ht="18.75">
      <c r="I283" s="88"/>
    </row>
    <row r="284" s="4" customFormat="1" ht="18.75">
      <c r="I284" s="88"/>
    </row>
    <row r="285" s="4" customFormat="1" ht="19.5" thickBot="1">
      <c r="I285" s="88"/>
    </row>
    <row r="286" s="4" customFormat="1" ht="18.75">
      <c r="I286" s="189"/>
    </row>
    <row r="287" s="4" customFormat="1" ht="19.5" thickBot="1">
      <c r="I287" s="190"/>
    </row>
    <row r="288" s="4" customFormat="1" ht="18.75">
      <c r="I288" s="88"/>
    </row>
    <row r="289" s="4" customFormat="1" ht="18.75">
      <c r="I289" s="88"/>
    </row>
    <row r="290" s="4" customFormat="1" ht="18.75">
      <c r="I290" s="88"/>
    </row>
    <row r="291" s="4" customFormat="1" ht="18.75">
      <c r="I291" s="88"/>
    </row>
    <row r="292" s="4" customFormat="1" ht="18.75">
      <c r="I292" s="88"/>
    </row>
    <row r="293" s="4" customFormat="1" ht="18.75">
      <c r="I293" s="88"/>
    </row>
    <row r="294" s="4" customFormat="1" ht="18.75">
      <c r="I294" s="88"/>
    </row>
    <row r="295" s="4" customFormat="1" ht="18.75">
      <c r="I295" s="88"/>
    </row>
    <row r="296" s="4" customFormat="1" ht="18.75">
      <c r="I296" s="88"/>
    </row>
    <row r="297" s="4" customFormat="1" ht="18.75">
      <c r="I297" s="88"/>
    </row>
    <row r="298" s="4" customFormat="1" ht="18.75">
      <c r="I298" s="88"/>
    </row>
    <row r="299" s="4" customFormat="1" ht="18.75">
      <c r="I299" s="88"/>
    </row>
    <row r="300" s="4" customFormat="1" ht="18.75">
      <c r="I300" s="88"/>
    </row>
    <row r="301" s="4" customFormat="1" ht="18.75">
      <c r="I301" s="88"/>
    </row>
    <row r="302" s="4" customFormat="1" ht="18.75">
      <c r="I302" s="88"/>
    </row>
    <row r="303" s="4" customFormat="1" ht="18.75">
      <c r="I303" s="88"/>
    </row>
    <row r="304" s="4" customFormat="1" ht="18.75">
      <c r="I304" s="88"/>
    </row>
    <row r="305" s="4" customFormat="1" ht="18.75">
      <c r="I305" s="88"/>
    </row>
    <row r="306" s="4" customFormat="1" ht="18.75">
      <c r="I306" s="88"/>
    </row>
    <row r="307" s="4" customFormat="1" ht="18.75">
      <c r="I307" s="88"/>
    </row>
    <row r="308" s="4" customFormat="1" ht="18.75">
      <c r="I308" s="88"/>
    </row>
    <row r="309" s="4" customFormat="1" ht="18.75">
      <c r="I309" s="88"/>
    </row>
    <row r="310" s="4" customFormat="1" ht="18.75">
      <c r="I310" s="88"/>
    </row>
    <row r="311" s="4" customFormat="1" ht="18.75">
      <c r="I311" s="88"/>
    </row>
    <row r="312" s="4" customFormat="1" ht="18.75">
      <c r="I312" s="88"/>
    </row>
    <row r="313" s="4" customFormat="1" ht="18.75">
      <c r="I313" s="88"/>
    </row>
    <row r="314" s="4" customFormat="1" ht="18.75">
      <c r="I314" s="88"/>
    </row>
    <row r="315" s="4" customFormat="1" ht="18.75">
      <c r="I315" s="88"/>
    </row>
    <row r="316" s="4" customFormat="1" ht="18.75">
      <c r="I316" s="88"/>
    </row>
    <row r="317" s="4" customFormat="1" ht="18.75">
      <c r="I317" s="88"/>
    </row>
    <row r="318" s="4" customFormat="1" ht="18.75">
      <c r="I318" s="88"/>
    </row>
    <row r="319" s="4" customFormat="1" ht="18.75">
      <c r="I319" s="88"/>
    </row>
    <row r="320" s="4" customFormat="1" ht="18.75">
      <c r="I320" s="88"/>
    </row>
    <row r="321" s="4" customFormat="1" ht="18.75">
      <c r="I321" s="88"/>
    </row>
    <row r="322" s="4" customFormat="1" ht="18.75">
      <c r="I322" s="88"/>
    </row>
    <row r="323" s="4" customFormat="1" ht="18.75">
      <c r="I323" s="88"/>
    </row>
    <row r="324" s="4" customFormat="1" ht="18.75">
      <c r="I324" s="88"/>
    </row>
    <row r="325" s="4" customFormat="1" ht="18.75">
      <c r="I325" s="88"/>
    </row>
    <row r="326" s="4" customFormat="1" ht="18.75">
      <c r="I326" s="88"/>
    </row>
    <row r="327" s="4" customFormat="1" ht="18.75">
      <c r="I327" s="88"/>
    </row>
    <row r="328" s="4" customFormat="1" ht="18.75">
      <c r="I328" s="88"/>
    </row>
    <row r="329" s="4" customFormat="1" ht="18.75">
      <c r="I329" s="88"/>
    </row>
    <row r="330" s="4" customFormat="1" ht="18.75">
      <c r="I330" s="88"/>
    </row>
    <row r="331" s="4" customFormat="1" ht="18.75">
      <c r="I331" s="88"/>
    </row>
    <row r="332" s="4" customFormat="1" ht="18.75">
      <c r="I332" s="88"/>
    </row>
    <row r="333" s="4" customFormat="1" ht="18.75">
      <c r="I333" s="88"/>
    </row>
    <row r="334" s="4" customFormat="1" ht="18.75">
      <c r="I334" s="88"/>
    </row>
    <row r="335" s="4" customFormat="1" ht="18.75">
      <c r="I335" s="88"/>
    </row>
    <row r="336" s="4" customFormat="1" ht="18.75">
      <c r="I336" s="88"/>
    </row>
    <row r="337" s="4" customFormat="1" ht="18.75">
      <c r="I337" s="88"/>
    </row>
    <row r="338" s="4" customFormat="1" ht="18.75">
      <c r="I338" s="88"/>
    </row>
    <row r="339" s="4" customFormat="1" ht="18.75">
      <c r="I339" s="88"/>
    </row>
    <row r="340" s="4" customFormat="1" ht="18.75">
      <c r="I340" s="88"/>
    </row>
    <row r="341" s="4" customFormat="1" ht="18.75">
      <c r="I341" s="88"/>
    </row>
    <row r="342" s="4" customFormat="1" ht="18.75">
      <c r="I342" s="88"/>
    </row>
    <row r="343" s="4" customFormat="1" ht="18.75">
      <c r="I343" s="88"/>
    </row>
    <row r="344" s="4" customFormat="1" ht="18.75">
      <c r="I344" s="88"/>
    </row>
    <row r="345" s="4" customFormat="1" ht="18.75">
      <c r="I345" s="88"/>
    </row>
    <row r="346" s="4" customFormat="1" ht="18.75">
      <c r="I346" s="88"/>
    </row>
    <row r="347" s="4" customFormat="1" ht="18.75">
      <c r="I347" s="88"/>
    </row>
    <row r="348" s="4" customFormat="1" ht="18.75">
      <c r="I348" s="88"/>
    </row>
    <row r="349" s="4" customFormat="1" ht="18.75">
      <c r="I349" s="88"/>
    </row>
    <row r="350" s="4" customFormat="1" ht="18.75">
      <c r="I350" s="88"/>
    </row>
    <row r="351" s="4" customFormat="1" ht="18.75">
      <c r="I351" s="88"/>
    </row>
    <row r="352" s="4" customFormat="1" ht="18.75">
      <c r="I352" s="88"/>
    </row>
    <row r="353" s="4" customFormat="1" ht="18.75">
      <c r="I353" s="88"/>
    </row>
    <row r="354" s="4" customFormat="1" ht="18.75">
      <c r="I354" s="88"/>
    </row>
    <row r="355" s="4" customFormat="1" ht="18.75">
      <c r="I355" s="88"/>
    </row>
    <row r="356" s="4" customFormat="1" ht="18.75">
      <c r="I356" s="88"/>
    </row>
    <row r="357" s="4" customFormat="1" ht="18.75">
      <c r="I357" s="88"/>
    </row>
    <row r="358" s="4" customFormat="1" ht="18.75">
      <c r="I358" s="88"/>
    </row>
    <row r="359" s="4" customFormat="1" ht="18.75">
      <c r="I359" s="88"/>
    </row>
    <row r="360" s="4" customFormat="1" ht="18.75">
      <c r="I360" s="88"/>
    </row>
    <row r="361" s="4" customFormat="1" ht="18.75">
      <c r="I361" s="88"/>
    </row>
    <row r="362" s="4" customFormat="1" ht="18.75">
      <c r="I362" s="88"/>
    </row>
    <row r="363" s="4" customFormat="1" ht="18.75">
      <c r="I363" s="88"/>
    </row>
    <row r="364" s="4" customFormat="1" ht="18.75">
      <c r="I364" s="88"/>
    </row>
    <row r="365" s="4" customFormat="1" ht="18.75">
      <c r="I365" s="88"/>
    </row>
    <row r="366" s="4" customFormat="1" ht="18.75">
      <c r="I366" s="88"/>
    </row>
    <row r="367" s="4" customFormat="1" ht="18.75">
      <c r="I367" s="88"/>
    </row>
    <row r="368" s="4" customFormat="1" ht="18.75">
      <c r="I368" s="88"/>
    </row>
    <row r="369" s="4" customFormat="1" ht="18.75">
      <c r="I369" s="88"/>
    </row>
    <row r="370" s="4" customFormat="1" ht="18.75">
      <c r="I370" s="88"/>
    </row>
    <row r="371" s="4" customFormat="1" ht="18.75">
      <c r="I371" s="88"/>
    </row>
    <row r="372" s="4" customFormat="1" ht="18.75">
      <c r="I372" s="88"/>
    </row>
    <row r="373" s="4" customFormat="1" ht="18.75">
      <c r="I373" s="88"/>
    </row>
    <row r="374" s="4" customFormat="1" ht="18.75">
      <c r="I374" s="88"/>
    </row>
    <row r="375" s="4" customFormat="1" ht="18.75">
      <c r="I375" s="88"/>
    </row>
    <row r="376" s="4" customFormat="1" ht="18.75">
      <c r="I376" s="88"/>
    </row>
    <row r="377" s="4" customFormat="1" ht="18.75">
      <c r="I377" s="88"/>
    </row>
    <row r="378" s="4" customFormat="1" ht="18.75">
      <c r="I378" s="88"/>
    </row>
    <row r="379" s="4" customFormat="1" ht="18.75">
      <c r="I379" s="88"/>
    </row>
    <row r="380" s="4" customFormat="1" ht="18.75">
      <c r="I380" s="88"/>
    </row>
    <row r="381" s="4" customFormat="1" ht="18.75">
      <c r="I381" s="88"/>
    </row>
    <row r="382" s="4" customFormat="1" ht="18.75">
      <c r="I382" s="88"/>
    </row>
    <row r="383" s="4" customFormat="1" ht="18.75">
      <c r="I383" s="88"/>
    </row>
    <row r="384" s="4" customFormat="1" ht="18.75">
      <c r="I384" s="88"/>
    </row>
    <row r="385" s="4" customFormat="1" ht="18.75">
      <c r="I385" s="88"/>
    </row>
    <row r="386" s="4" customFormat="1" ht="18.75">
      <c r="I386" s="88"/>
    </row>
    <row r="387" s="4" customFormat="1" ht="18.75">
      <c r="I387" s="88"/>
    </row>
    <row r="388" s="4" customFormat="1" ht="18.75">
      <c r="I388" s="88"/>
    </row>
    <row r="389" s="4" customFormat="1" ht="18.75">
      <c r="I389" s="88"/>
    </row>
    <row r="390" s="4" customFormat="1" ht="18.75">
      <c r="I390" s="88"/>
    </row>
    <row r="391" s="4" customFormat="1" ht="18.75">
      <c r="I391" s="88"/>
    </row>
    <row r="392" s="4" customFormat="1" ht="18.75">
      <c r="I392" s="88"/>
    </row>
    <row r="393" s="4" customFormat="1" ht="18.75">
      <c r="I393" s="88"/>
    </row>
    <row r="394" s="4" customFormat="1" ht="18.75">
      <c r="I394" s="88"/>
    </row>
    <row r="395" s="4" customFormat="1" ht="18.75">
      <c r="I395" s="88"/>
    </row>
    <row r="396" s="4" customFormat="1" ht="18.75">
      <c r="I396" s="88"/>
    </row>
    <row r="397" s="4" customFormat="1" ht="18.75">
      <c r="I397" s="88"/>
    </row>
    <row r="398" s="4" customFormat="1" ht="18.75">
      <c r="I398" s="88"/>
    </row>
    <row r="399" s="4" customFormat="1" ht="18.75">
      <c r="I399" s="88"/>
    </row>
    <row r="400" s="4" customFormat="1" ht="18.75">
      <c r="I400" s="88"/>
    </row>
    <row r="401" s="4" customFormat="1" ht="18.75">
      <c r="I401" s="88"/>
    </row>
    <row r="402" s="4" customFormat="1" ht="18.75">
      <c r="I402" s="88"/>
    </row>
    <row r="403" s="4" customFormat="1" ht="18.75">
      <c r="I403" s="88"/>
    </row>
    <row r="404" s="4" customFormat="1" ht="18.75">
      <c r="I404" s="88"/>
    </row>
    <row r="405" s="4" customFormat="1" ht="18.75">
      <c r="I405" s="88"/>
    </row>
    <row r="406" s="4" customFormat="1" ht="18.75">
      <c r="I406" s="88"/>
    </row>
    <row r="407" s="4" customFormat="1" ht="18.75">
      <c r="I407" s="88"/>
    </row>
    <row r="408" s="4" customFormat="1" ht="18.75">
      <c r="I408" s="88"/>
    </row>
    <row r="409" s="4" customFormat="1" ht="18.75">
      <c r="I409" s="88"/>
    </row>
    <row r="410" s="4" customFormat="1" ht="18.75">
      <c r="I410" s="88"/>
    </row>
    <row r="411" s="4" customFormat="1" ht="18.75">
      <c r="I411" s="88"/>
    </row>
    <row r="412" s="4" customFormat="1" ht="18.75">
      <c r="I412" s="88"/>
    </row>
    <row r="413" s="4" customFormat="1" ht="18.75">
      <c r="I413" s="88"/>
    </row>
    <row r="414" s="4" customFormat="1" ht="18.75">
      <c r="I414" s="88"/>
    </row>
    <row r="415" s="4" customFormat="1" ht="18.75">
      <c r="I415" s="88"/>
    </row>
    <row r="416" s="4" customFormat="1" ht="18.75">
      <c r="I416" s="88"/>
    </row>
    <row r="417" s="4" customFormat="1" ht="18.75">
      <c r="I417" s="88"/>
    </row>
    <row r="418" s="4" customFormat="1" ht="18.75">
      <c r="I418" s="88"/>
    </row>
    <row r="419" s="4" customFormat="1" ht="18.75">
      <c r="I419" s="88"/>
    </row>
    <row r="420" s="4" customFormat="1" ht="18.75">
      <c r="I420" s="88"/>
    </row>
    <row r="421" s="4" customFormat="1" ht="18.75">
      <c r="I421" s="88"/>
    </row>
    <row r="422" s="4" customFormat="1" ht="18.75">
      <c r="I422" s="88"/>
    </row>
    <row r="423" s="4" customFormat="1" ht="18.75">
      <c r="I423" s="88"/>
    </row>
    <row r="424" s="4" customFormat="1" ht="18.75">
      <c r="I424" s="88"/>
    </row>
    <row r="425" s="4" customFormat="1" ht="18.75">
      <c r="I425" s="88"/>
    </row>
    <row r="426" s="4" customFormat="1" ht="18.75">
      <c r="I426" s="88"/>
    </row>
    <row r="427" s="4" customFormat="1" ht="18.75">
      <c r="I427" s="88"/>
    </row>
    <row r="428" s="4" customFormat="1" ht="18.75">
      <c r="I428" s="88"/>
    </row>
    <row r="429" s="4" customFormat="1" ht="18.75">
      <c r="I429" s="88"/>
    </row>
    <row r="430" s="4" customFormat="1" ht="18.75">
      <c r="I430" s="88"/>
    </row>
    <row r="431" s="4" customFormat="1" ht="18.75">
      <c r="I431" s="88"/>
    </row>
    <row r="432" s="4" customFormat="1" ht="18.75">
      <c r="I432" s="88"/>
    </row>
    <row r="433" s="4" customFormat="1" ht="18.75">
      <c r="I433" s="88"/>
    </row>
    <row r="434" s="4" customFormat="1" ht="18.75">
      <c r="I434" s="88"/>
    </row>
    <row r="435" s="4" customFormat="1" ht="18.75">
      <c r="I435" s="88"/>
    </row>
    <row r="436" s="4" customFormat="1" ht="18.75">
      <c r="I436" s="88"/>
    </row>
    <row r="437" s="4" customFormat="1" ht="18.75">
      <c r="I437" s="88"/>
    </row>
    <row r="438" s="4" customFormat="1" ht="18.75">
      <c r="I438" s="88"/>
    </row>
    <row r="439" s="4" customFormat="1" ht="18.75">
      <c r="I439" s="88"/>
    </row>
    <row r="440" s="4" customFormat="1" ht="18.75">
      <c r="I440" s="88"/>
    </row>
    <row r="441" s="4" customFormat="1" ht="18.75">
      <c r="I441" s="88"/>
    </row>
    <row r="442" s="4" customFormat="1" ht="18.75">
      <c r="I442" s="88"/>
    </row>
    <row r="443" s="4" customFormat="1" ht="18.75">
      <c r="I443" s="88"/>
    </row>
    <row r="444" s="4" customFormat="1" ht="18.75">
      <c r="I444" s="88"/>
    </row>
    <row r="445" s="4" customFormat="1" ht="18.75">
      <c r="I445" s="88"/>
    </row>
    <row r="446" s="4" customFormat="1" ht="18.75">
      <c r="I446" s="88"/>
    </row>
    <row r="447" s="4" customFormat="1" ht="18.75">
      <c r="I447" s="88"/>
    </row>
    <row r="448" s="4" customFormat="1" ht="18.75">
      <c r="I448" s="88"/>
    </row>
    <row r="449" s="4" customFormat="1" ht="18.75">
      <c r="I449" s="88"/>
    </row>
    <row r="450" s="4" customFormat="1" ht="18.75">
      <c r="I450" s="88"/>
    </row>
    <row r="451" s="4" customFormat="1" ht="18.75">
      <c r="I451" s="88"/>
    </row>
    <row r="452" s="4" customFormat="1" ht="18.75">
      <c r="I452" s="88"/>
    </row>
    <row r="453" s="4" customFormat="1" ht="18.75">
      <c r="I453" s="88"/>
    </row>
    <row r="454" s="4" customFormat="1" ht="18.75">
      <c r="I454" s="88"/>
    </row>
    <row r="455" s="4" customFormat="1" ht="18.75">
      <c r="I455" s="88"/>
    </row>
    <row r="456" s="4" customFormat="1" ht="18.75">
      <c r="I456" s="88"/>
    </row>
    <row r="457" s="4" customFormat="1" ht="18.75">
      <c r="I457" s="88"/>
    </row>
    <row r="458" s="4" customFormat="1" ht="18.75">
      <c r="I458" s="88"/>
    </row>
    <row r="459" s="4" customFormat="1" ht="18.75">
      <c r="I459" s="88"/>
    </row>
    <row r="460" s="4" customFormat="1" ht="18.75">
      <c r="I460" s="88"/>
    </row>
    <row r="461" s="4" customFormat="1" ht="18.75">
      <c r="I461" s="88"/>
    </row>
    <row r="462" s="4" customFormat="1" ht="18.75">
      <c r="I462" s="88"/>
    </row>
    <row r="463" s="4" customFormat="1" ht="18.75">
      <c r="I463" s="88"/>
    </row>
    <row r="464" s="4" customFormat="1" ht="18.75">
      <c r="I464" s="88"/>
    </row>
    <row r="465" s="4" customFormat="1" ht="18.75">
      <c r="I465" s="88"/>
    </row>
    <row r="466" s="4" customFormat="1" ht="18.75">
      <c r="I466" s="88"/>
    </row>
    <row r="467" s="4" customFormat="1" ht="18.75">
      <c r="I467" s="88"/>
    </row>
    <row r="468" s="4" customFormat="1" ht="18.75">
      <c r="I468" s="88"/>
    </row>
    <row r="469" s="4" customFormat="1" ht="18.75">
      <c r="I469" s="88"/>
    </row>
    <row r="470" s="4" customFormat="1" ht="18.75">
      <c r="I470" s="88"/>
    </row>
    <row r="471" s="4" customFormat="1" ht="18.75">
      <c r="I471" s="88"/>
    </row>
    <row r="472" s="4" customFormat="1" ht="18.75">
      <c r="I472" s="88"/>
    </row>
    <row r="473" s="4" customFormat="1" ht="18.75">
      <c r="I473" s="88"/>
    </row>
    <row r="474" s="4" customFormat="1" ht="18.75">
      <c r="I474" s="88"/>
    </row>
    <row r="475" s="4" customFormat="1" ht="18.75">
      <c r="I475" s="88"/>
    </row>
    <row r="476" s="4" customFormat="1" ht="18.75">
      <c r="I476" s="88"/>
    </row>
    <row r="477" s="4" customFormat="1" ht="18.75">
      <c r="I477" s="88"/>
    </row>
    <row r="478" s="4" customFormat="1" ht="18.75">
      <c r="I478" s="88"/>
    </row>
    <row r="479" s="4" customFormat="1" ht="18.75">
      <c r="I479" s="88"/>
    </row>
    <row r="480" s="4" customFormat="1" ht="18.75">
      <c r="I480" s="88"/>
    </row>
    <row r="481" s="4" customFormat="1" ht="18.75">
      <c r="I481" s="88"/>
    </row>
    <row r="482" s="4" customFormat="1" ht="18.75">
      <c r="I482" s="88"/>
    </row>
    <row r="483" s="4" customFormat="1" ht="18.75">
      <c r="I483" s="88"/>
    </row>
    <row r="484" s="4" customFormat="1" ht="18.75">
      <c r="I484" s="88"/>
    </row>
    <row r="485" s="4" customFormat="1" ht="18.75">
      <c r="I485" s="88"/>
    </row>
    <row r="486" s="4" customFormat="1" ht="18.75">
      <c r="I486" s="88"/>
    </row>
    <row r="487" s="4" customFormat="1" ht="18.75">
      <c r="I487" s="88"/>
    </row>
    <row r="488" s="4" customFormat="1" ht="18.75">
      <c r="I488" s="88"/>
    </row>
    <row r="489" s="4" customFormat="1" ht="18.75">
      <c r="I489" s="88"/>
    </row>
    <row r="490" s="4" customFormat="1" ht="18.75">
      <c r="I490" s="88"/>
    </row>
    <row r="491" s="4" customFormat="1" ht="18.75">
      <c r="I491" s="88"/>
    </row>
    <row r="492" s="4" customFormat="1" ht="18.75">
      <c r="I492" s="88"/>
    </row>
    <row r="493" s="4" customFormat="1" ht="18.75">
      <c r="I493" s="88"/>
    </row>
    <row r="494" s="4" customFormat="1" ht="18.75">
      <c r="I494" s="88"/>
    </row>
    <row r="495" s="4" customFormat="1" ht="18.75">
      <c r="I495" s="88"/>
    </row>
    <row r="496" s="4" customFormat="1" ht="18.75">
      <c r="I496" s="88"/>
    </row>
    <row r="497" s="4" customFormat="1" ht="18.75">
      <c r="I497" s="88"/>
    </row>
    <row r="498" s="4" customFormat="1" ht="18.75">
      <c r="I498" s="88"/>
    </row>
    <row r="499" s="4" customFormat="1" ht="18.75">
      <c r="I499" s="88"/>
    </row>
    <row r="500" s="4" customFormat="1" ht="18.75">
      <c r="I500" s="88"/>
    </row>
    <row r="501" s="4" customFormat="1" ht="18.75">
      <c r="I501" s="88"/>
    </row>
    <row r="502" s="4" customFormat="1" ht="18.75">
      <c r="I502" s="88"/>
    </row>
    <row r="503" s="4" customFormat="1" ht="18.75">
      <c r="I503" s="88"/>
    </row>
    <row r="504" s="4" customFormat="1" ht="18.75">
      <c r="I504" s="88"/>
    </row>
    <row r="505" s="4" customFormat="1" ht="18.75">
      <c r="I505" s="88"/>
    </row>
    <row r="506" s="4" customFormat="1" ht="18.75">
      <c r="I506" s="88"/>
    </row>
    <row r="507" s="4" customFormat="1" ht="18.75">
      <c r="I507" s="88"/>
    </row>
    <row r="508" s="4" customFormat="1" ht="18.75">
      <c r="I508" s="88"/>
    </row>
    <row r="509" s="4" customFormat="1" ht="18.75">
      <c r="I509" s="88"/>
    </row>
    <row r="510" s="4" customFormat="1" ht="18.75">
      <c r="I510" s="88"/>
    </row>
    <row r="511" s="4" customFormat="1" ht="18.75">
      <c r="I511" s="88"/>
    </row>
    <row r="512" s="4" customFormat="1" ht="18.75">
      <c r="I512" s="88"/>
    </row>
    <row r="513" s="4" customFormat="1" ht="18.75">
      <c r="I513" s="88"/>
    </row>
    <row r="514" s="4" customFormat="1" ht="18.75">
      <c r="I514" s="88"/>
    </row>
    <row r="515" s="4" customFormat="1" ht="18.75">
      <c r="I515" s="88"/>
    </row>
    <row r="516" s="4" customFormat="1" ht="18.75">
      <c r="I516" s="88"/>
    </row>
    <row r="517" s="4" customFormat="1" ht="18.75">
      <c r="I517" s="88"/>
    </row>
    <row r="518" s="4" customFormat="1" ht="18.75">
      <c r="I518" s="88"/>
    </row>
    <row r="519" s="4" customFormat="1" ht="18.75">
      <c r="I519" s="88"/>
    </row>
    <row r="520" s="4" customFormat="1" ht="18.75">
      <c r="I520" s="88"/>
    </row>
    <row r="521" s="4" customFormat="1" ht="18.75">
      <c r="I521" s="88"/>
    </row>
    <row r="522" s="4" customFormat="1" ht="18.75">
      <c r="I522" s="88"/>
    </row>
    <row r="523" s="4" customFormat="1" ht="18.75">
      <c r="I523" s="88"/>
    </row>
    <row r="524" s="4" customFormat="1" ht="18.75">
      <c r="I524" s="88"/>
    </row>
    <row r="525" s="4" customFormat="1" ht="18.75">
      <c r="I525" s="88"/>
    </row>
    <row r="526" s="4" customFormat="1" ht="18.75">
      <c r="I526" s="88"/>
    </row>
    <row r="527" s="4" customFormat="1" ht="18.75">
      <c r="I527" s="88"/>
    </row>
    <row r="528" s="4" customFormat="1" ht="18.75">
      <c r="I528" s="88"/>
    </row>
    <row r="529" s="4" customFormat="1" ht="18.75">
      <c r="I529" s="88"/>
    </row>
    <row r="530" s="4" customFormat="1" ht="18.75">
      <c r="I530" s="88"/>
    </row>
    <row r="531" s="4" customFormat="1" ht="18.75">
      <c r="I531" s="88"/>
    </row>
    <row r="532" s="4" customFormat="1" ht="18.75">
      <c r="I532" s="88"/>
    </row>
    <row r="533" s="4" customFormat="1" ht="18.75">
      <c r="I533" s="88"/>
    </row>
    <row r="534" s="4" customFormat="1" ht="18.75">
      <c r="I534" s="88"/>
    </row>
    <row r="535" s="4" customFormat="1" ht="18.75">
      <c r="I535" s="88"/>
    </row>
    <row r="536" s="4" customFormat="1" ht="18.75">
      <c r="I536" s="88"/>
    </row>
    <row r="537" s="4" customFormat="1" ht="18.75">
      <c r="I537" s="88"/>
    </row>
    <row r="538" s="4" customFormat="1" ht="18.75">
      <c r="I538" s="88"/>
    </row>
    <row r="539" s="4" customFormat="1" ht="18.75">
      <c r="I539" s="88"/>
    </row>
    <row r="540" s="4" customFormat="1" ht="18.75">
      <c r="I540" s="88"/>
    </row>
    <row r="541" s="4" customFormat="1" ht="18.75">
      <c r="I541" s="88"/>
    </row>
  </sheetData>
  <sheetProtection/>
  <mergeCells count="29">
    <mergeCell ref="A259:C259"/>
    <mergeCell ref="A265:C265"/>
    <mergeCell ref="A30:C30"/>
    <mergeCell ref="E32:E36"/>
    <mergeCell ref="F32:F36"/>
    <mergeCell ref="A247:C247"/>
    <mergeCell ref="A253:A256"/>
    <mergeCell ref="A257:C257"/>
    <mergeCell ref="B19:C19"/>
    <mergeCell ref="B24:C24"/>
    <mergeCell ref="B25:C25"/>
    <mergeCell ref="B22:C22"/>
    <mergeCell ref="B23:C23"/>
    <mergeCell ref="B28:C28"/>
    <mergeCell ref="B21:C21"/>
    <mergeCell ref="B27:C27"/>
    <mergeCell ref="B26:C26"/>
    <mergeCell ref="B13:C13"/>
    <mergeCell ref="B14:C14"/>
    <mergeCell ref="B15:D15"/>
    <mergeCell ref="B16:C16"/>
    <mergeCell ref="B17:C17"/>
    <mergeCell ref="B18:C18"/>
    <mergeCell ref="E1:F3"/>
    <mergeCell ref="I1:J1"/>
    <mergeCell ref="A4:C4"/>
    <mergeCell ref="A6:C6"/>
    <mergeCell ref="B8:C8"/>
    <mergeCell ref="B10:C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7"/>
  <sheetViews>
    <sheetView zoomScalePageLayoutView="0" workbookViewId="0" topLeftCell="A211">
      <selection activeCell="C277" sqref="C277"/>
    </sheetView>
  </sheetViews>
  <sheetFormatPr defaultColWidth="9.00390625" defaultRowHeight="12.75"/>
  <cols>
    <col min="1" max="1" width="9.00390625" style="204" customWidth="1"/>
    <col min="2" max="2" width="9.421875" style="204" customWidth="1"/>
    <col min="3" max="3" width="66.7109375" style="204" customWidth="1"/>
    <col min="4" max="4" width="13.8515625" style="204" hidden="1" customWidth="1"/>
    <col min="5" max="5" width="22.28125" style="203" customWidth="1"/>
    <col min="6" max="6" width="20.8515625" style="203" customWidth="1"/>
    <col min="7" max="7" width="21.00390625" style="203" customWidth="1"/>
    <col min="8" max="8" width="18.7109375" style="203" customWidth="1"/>
    <col min="9" max="9" width="16.00390625" style="203" customWidth="1"/>
    <col min="10" max="10" width="17.8515625" style="203" customWidth="1"/>
    <col min="11" max="11" width="9.00390625" style="203" customWidth="1"/>
    <col min="12" max="16384" width="9.00390625" style="204" customWidth="1"/>
  </cols>
  <sheetData>
    <row r="1" spans="5:10" s="201" customFormat="1" ht="15.75" customHeight="1">
      <c r="E1" s="399" t="s">
        <v>126</v>
      </c>
      <c r="F1" s="399"/>
      <c r="I1" s="397"/>
      <c r="J1" s="397"/>
    </row>
    <row r="2" spans="1:10" ht="18.75">
      <c r="A2" s="202"/>
      <c r="B2" s="202"/>
      <c r="C2" s="202"/>
      <c r="D2" s="202"/>
      <c r="E2" s="399"/>
      <c r="F2" s="399"/>
      <c r="G2" s="202"/>
      <c r="H2" s="202"/>
      <c r="I2" s="202"/>
      <c r="J2" s="202"/>
    </row>
    <row r="3" spans="1:10" ht="18.75">
      <c r="A3" s="205"/>
      <c r="B3" s="205"/>
      <c r="C3" s="205"/>
      <c r="D3" s="205"/>
      <c r="E3" s="399"/>
      <c r="F3" s="399"/>
      <c r="G3" s="205"/>
      <c r="H3" s="205"/>
      <c r="I3" s="205"/>
      <c r="J3" s="205"/>
    </row>
    <row r="4" spans="1:11" s="207" customFormat="1" ht="18.75">
      <c r="A4" s="400" t="s">
        <v>95</v>
      </c>
      <c r="B4" s="400"/>
      <c r="C4" s="400"/>
      <c r="D4" s="206"/>
      <c r="E4" s="202"/>
      <c r="F4" s="202"/>
      <c r="G4" s="202"/>
      <c r="H4" s="202"/>
      <c r="I4" s="202"/>
      <c r="J4" s="205"/>
      <c r="K4" s="205"/>
    </row>
    <row r="5" spans="1:11" s="207" customFormat="1" ht="18.75">
      <c r="A5" s="208"/>
      <c r="B5" s="208"/>
      <c r="C5" s="208"/>
      <c r="D5" s="206"/>
      <c r="E5" s="202"/>
      <c r="F5" s="202"/>
      <c r="G5" s="202"/>
      <c r="H5" s="202"/>
      <c r="I5" s="202"/>
      <c r="J5" s="205"/>
      <c r="K5" s="205"/>
    </row>
    <row r="6" spans="1:11" s="207" customFormat="1" ht="18.75">
      <c r="A6" s="398" t="s">
        <v>111</v>
      </c>
      <c r="B6" s="398"/>
      <c r="C6" s="398"/>
      <c r="D6" s="206"/>
      <c r="E6" s="202"/>
      <c r="F6" s="202"/>
      <c r="G6" s="202"/>
      <c r="H6" s="202"/>
      <c r="I6" s="202"/>
      <c r="J6" s="205"/>
      <c r="K6" s="205"/>
    </row>
    <row r="7" spans="1:11" s="207" customFormat="1" ht="18.75">
      <c r="A7" s="209"/>
      <c r="B7" s="209"/>
      <c r="C7" s="208"/>
      <c r="D7" s="206"/>
      <c r="E7" s="202"/>
      <c r="F7" s="202"/>
      <c r="G7" s="202"/>
      <c r="H7" s="202"/>
      <c r="I7" s="202"/>
      <c r="J7" s="205"/>
      <c r="K7" s="205"/>
    </row>
    <row r="8" spans="1:11" s="207" customFormat="1" ht="18.75">
      <c r="A8" s="210" t="s">
        <v>2</v>
      </c>
      <c r="B8" s="401" t="s">
        <v>96</v>
      </c>
      <c r="C8" s="402"/>
      <c r="D8" s="211"/>
      <c r="E8" s="211" t="s">
        <v>88</v>
      </c>
      <c r="F8" s="211" t="s">
        <v>89</v>
      </c>
      <c r="G8" s="202"/>
      <c r="H8" s="202"/>
      <c r="I8" s="202"/>
      <c r="J8" s="205"/>
      <c r="K8" s="205"/>
    </row>
    <row r="9" spans="1:11" s="207" customFormat="1" ht="18.75">
      <c r="A9" s="210"/>
      <c r="B9" s="212"/>
      <c r="C9" s="213"/>
      <c r="D9" s="211"/>
      <c r="E9" s="211"/>
      <c r="F9" s="211"/>
      <c r="G9" s="202"/>
      <c r="H9" s="202"/>
      <c r="I9" s="202"/>
      <c r="J9" s="205"/>
      <c r="K9" s="205"/>
    </row>
    <row r="10" spans="1:5" s="214" customFormat="1" ht="18.75" hidden="1">
      <c r="A10" s="214" t="s">
        <v>6</v>
      </c>
      <c r="B10" s="392" t="s">
        <v>7</v>
      </c>
      <c r="C10" s="393"/>
      <c r="E10" s="215">
        <f>E11+E12</f>
        <v>0</v>
      </c>
    </row>
    <row r="11" spans="1:11" s="207" customFormat="1" ht="18.75" hidden="1">
      <c r="A11" s="210"/>
      <c r="B11" s="216" t="s">
        <v>118</v>
      </c>
      <c r="C11" s="213"/>
      <c r="D11" s="211"/>
      <c r="E11" s="217"/>
      <c r="F11" s="211"/>
      <c r="G11" s="202"/>
      <c r="H11" s="202"/>
      <c r="I11" s="202"/>
      <c r="J11" s="205"/>
      <c r="K11" s="205"/>
    </row>
    <row r="12" spans="1:11" s="207" customFormat="1" ht="51.75" customHeight="1" hidden="1">
      <c r="A12" s="210"/>
      <c r="B12" s="394" t="s">
        <v>130</v>
      </c>
      <c r="C12" s="395"/>
      <c r="D12" s="211"/>
      <c r="E12" s="217"/>
      <c r="F12" s="211"/>
      <c r="G12" s="202"/>
      <c r="H12" s="202"/>
      <c r="I12" s="202"/>
      <c r="J12" s="205"/>
      <c r="K12" s="205"/>
    </row>
    <row r="13" spans="1:11" s="221" customFormat="1" ht="22.5" customHeight="1">
      <c r="A13" s="214" t="s">
        <v>127</v>
      </c>
      <c r="B13" s="392" t="s">
        <v>51</v>
      </c>
      <c r="C13" s="393"/>
      <c r="D13" s="218"/>
      <c r="E13" s="215">
        <f>E14</f>
        <v>0</v>
      </c>
      <c r="F13" s="215">
        <f>F14+F15</f>
        <v>179090</v>
      </c>
      <c r="G13" s="219"/>
      <c r="H13" s="219"/>
      <c r="I13" s="219"/>
      <c r="J13" s="220"/>
      <c r="K13" s="220"/>
    </row>
    <row r="14" spans="1:11" s="221" customFormat="1" ht="78" customHeight="1">
      <c r="A14" s="222"/>
      <c r="B14" s="394" t="s">
        <v>121</v>
      </c>
      <c r="C14" s="395"/>
      <c r="D14" s="396"/>
      <c r="E14" s="211"/>
      <c r="F14" s="217">
        <v>153590</v>
      </c>
      <c r="G14" s="219">
        <v>6260</v>
      </c>
      <c r="H14" s="219"/>
      <c r="I14" s="219"/>
      <c r="J14" s="220"/>
      <c r="K14" s="220"/>
    </row>
    <row r="15" spans="1:11" s="207" customFormat="1" ht="79.5" customHeight="1">
      <c r="A15" s="210"/>
      <c r="B15" s="394" t="s">
        <v>128</v>
      </c>
      <c r="C15" s="396"/>
      <c r="D15" s="211"/>
      <c r="E15" s="217"/>
      <c r="F15" s="217">
        <v>25500</v>
      </c>
      <c r="G15" s="202"/>
      <c r="H15" s="202"/>
      <c r="I15" s="202">
        <v>2030</v>
      </c>
      <c r="J15" s="205"/>
      <c r="K15" s="205"/>
    </row>
    <row r="16" spans="1:11" s="221" customFormat="1" ht="22.5" customHeight="1" hidden="1">
      <c r="A16" s="223">
        <v>758</v>
      </c>
      <c r="B16" s="392" t="s">
        <v>49</v>
      </c>
      <c r="C16" s="393"/>
      <c r="D16" s="218"/>
      <c r="E16" s="215">
        <f>E17+E18</f>
        <v>0</v>
      </c>
      <c r="F16" s="215">
        <f>F17+F18</f>
        <v>0</v>
      </c>
      <c r="G16" s="219"/>
      <c r="H16" s="219"/>
      <c r="I16" s="219"/>
      <c r="J16" s="220"/>
      <c r="K16" s="220"/>
    </row>
    <row r="17" spans="1:11" s="207" customFormat="1" ht="47.25" customHeight="1" hidden="1">
      <c r="A17" s="210"/>
      <c r="B17" s="394" t="s">
        <v>123</v>
      </c>
      <c r="C17" s="396"/>
      <c r="D17" s="211"/>
      <c r="E17" s="217"/>
      <c r="F17" s="217"/>
      <c r="G17" s="202"/>
      <c r="H17" s="202"/>
      <c r="I17" s="202">
        <v>633</v>
      </c>
      <c r="J17" s="205"/>
      <c r="K17" s="205"/>
    </row>
    <row r="18" spans="1:11" s="207" customFormat="1" ht="54.75" customHeight="1" hidden="1">
      <c r="A18" s="210"/>
      <c r="B18" s="394" t="s">
        <v>124</v>
      </c>
      <c r="C18" s="396"/>
      <c r="D18" s="211"/>
      <c r="E18" s="217"/>
      <c r="F18" s="217"/>
      <c r="G18" s="202"/>
      <c r="H18" s="202"/>
      <c r="I18" s="202"/>
      <c r="J18" s="205"/>
      <c r="K18" s="205"/>
    </row>
    <row r="19" spans="1:11" s="221" customFormat="1" ht="18.75" hidden="1">
      <c r="A19" s="224">
        <v>758</v>
      </c>
      <c r="B19" s="417" t="s">
        <v>129</v>
      </c>
      <c r="C19" s="418"/>
      <c r="D19" s="218"/>
      <c r="E19" s="215">
        <f>E20</f>
        <v>0</v>
      </c>
      <c r="F19" s="215">
        <f>F20</f>
        <v>0</v>
      </c>
      <c r="G19" s="219"/>
      <c r="H19" s="219"/>
      <c r="I19" s="219"/>
      <c r="J19" s="220"/>
      <c r="K19" s="220"/>
    </row>
    <row r="20" spans="1:11" s="207" customFormat="1" ht="42" customHeight="1" hidden="1">
      <c r="A20" s="210"/>
      <c r="B20" s="394" t="s">
        <v>119</v>
      </c>
      <c r="C20" s="396"/>
      <c r="D20" s="211"/>
      <c r="E20" s="217"/>
      <c r="F20" s="217"/>
      <c r="G20" s="202"/>
      <c r="H20" s="202"/>
      <c r="I20" s="202">
        <v>2010</v>
      </c>
      <c r="J20" s="205"/>
      <c r="K20" s="205"/>
    </row>
    <row r="21" spans="1:11" s="221" customFormat="1" ht="18.75" hidden="1">
      <c r="A21" s="224">
        <v>751</v>
      </c>
      <c r="B21" s="413" t="s">
        <v>39</v>
      </c>
      <c r="C21" s="414"/>
      <c r="D21" s="218"/>
      <c r="E21" s="215">
        <f>E22</f>
        <v>0</v>
      </c>
      <c r="F21" s="215">
        <f>F22</f>
        <v>0</v>
      </c>
      <c r="G21" s="219"/>
      <c r="H21" s="219"/>
      <c r="I21" s="219"/>
      <c r="J21" s="220"/>
      <c r="K21" s="220"/>
    </row>
    <row r="22" spans="1:11" s="207" customFormat="1" ht="42" customHeight="1" hidden="1">
      <c r="A22" s="210"/>
      <c r="B22" s="394" t="s">
        <v>97</v>
      </c>
      <c r="C22" s="396"/>
      <c r="D22" s="211"/>
      <c r="E22" s="217"/>
      <c r="F22" s="217"/>
      <c r="G22" s="202"/>
      <c r="H22" s="202"/>
      <c r="I22" s="202">
        <v>201</v>
      </c>
      <c r="J22" s="205"/>
      <c r="K22" s="205"/>
    </row>
    <row r="23" spans="1:11" s="232" customFormat="1" ht="21" customHeight="1">
      <c r="A23" s="225"/>
      <c r="B23" s="415" t="s">
        <v>84</v>
      </c>
      <c r="C23" s="416"/>
      <c r="D23" s="226"/>
      <c r="E23" s="227">
        <f>E10+E13</f>
        <v>0</v>
      </c>
      <c r="F23" s="227">
        <f>F13+F16</f>
        <v>179090</v>
      </c>
      <c r="G23" s="228"/>
      <c r="H23" s="229">
        <f>E23-F23</f>
        <v>-179090</v>
      </c>
      <c r="I23" s="228"/>
      <c r="J23" s="230">
        <f>F23-E23</f>
        <v>179090</v>
      </c>
      <c r="K23" s="231"/>
    </row>
    <row r="24" spans="1:11" s="207" customFormat="1" ht="18.75">
      <c r="A24" s="208"/>
      <c r="B24" s="208"/>
      <c r="C24" s="208"/>
      <c r="D24" s="206"/>
      <c r="E24" s="202"/>
      <c r="F24" s="202"/>
      <c r="G24" s="202"/>
      <c r="H24" s="202"/>
      <c r="I24" s="202"/>
      <c r="J24" s="205"/>
      <c r="K24" s="205"/>
    </row>
    <row r="25" spans="1:11" s="207" customFormat="1" ht="18.75">
      <c r="A25" s="398" t="s">
        <v>112</v>
      </c>
      <c r="B25" s="398"/>
      <c r="C25" s="398"/>
      <c r="D25" s="206"/>
      <c r="E25" s="202"/>
      <c r="F25" s="202"/>
      <c r="G25" s="202"/>
      <c r="H25" s="202"/>
      <c r="I25" s="202"/>
      <c r="J25" s="202"/>
      <c r="K25" s="205"/>
    </row>
    <row r="26" spans="1:11" s="207" customFormat="1" ht="18.75">
      <c r="A26" s="233"/>
      <c r="B26" s="233"/>
      <c r="C26" s="233"/>
      <c r="D26" s="233"/>
      <c r="E26" s="233"/>
      <c r="F26" s="233"/>
      <c r="G26" s="202"/>
      <c r="H26" s="202"/>
      <c r="I26" s="202"/>
      <c r="J26" s="202"/>
      <c r="K26" s="205"/>
    </row>
    <row r="27" spans="1:10" ht="18.75" hidden="1">
      <c r="A27" s="234"/>
      <c r="B27" s="235"/>
      <c r="C27" s="236"/>
      <c r="D27" s="237"/>
      <c r="E27" s="410" t="s">
        <v>88</v>
      </c>
      <c r="F27" s="410" t="s">
        <v>89</v>
      </c>
      <c r="G27" s="205"/>
      <c r="H27" s="205"/>
      <c r="I27" s="205"/>
      <c r="J27" s="205"/>
    </row>
    <row r="28" spans="1:10" ht="18.75" hidden="1">
      <c r="A28" s="238"/>
      <c r="B28" s="239"/>
      <c r="C28" s="240"/>
      <c r="D28" s="241" t="s">
        <v>0</v>
      </c>
      <c r="E28" s="411"/>
      <c r="F28" s="411"/>
      <c r="G28" s="242"/>
      <c r="H28" s="205"/>
      <c r="I28" s="205"/>
      <c r="J28" s="205"/>
    </row>
    <row r="29" spans="1:10" ht="18.75">
      <c r="A29" s="238"/>
      <c r="B29" s="239"/>
      <c r="C29" s="240"/>
      <c r="D29" s="241" t="s">
        <v>1</v>
      </c>
      <c r="E29" s="411"/>
      <c r="F29" s="411"/>
      <c r="G29" s="205"/>
      <c r="H29" s="205"/>
      <c r="I29" s="205"/>
      <c r="J29" s="243"/>
    </row>
    <row r="30" spans="1:10" ht="18" customHeight="1">
      <c r="A30" s="238" t="s">
        <v>2</v>
      </c>
      <c r="B30" s="239" t="s">
        <v>3</v>
      </c>
      <c r="C30" s="244" t="s">
        <v>4</v>
      </c>
      <c r="D30" s="241" t="s">
        <v>5</v>
      </c>
      <c r="E30" s="411"/>
      <c r="F30" s="411"/>
      <c r="G30" s="205"/>
      <c r="H30" s="205"/>
      <c r="I30" s="205"/>
      <c r="J30" s="245"/>
    </row>
    <row r="31" spans="1:10" ht="14.25" customHeight="1" hidden="1">
      <c r="A31" s="246"/>
      <c r="B31" s="247"/>
      <c r="C31" s="248"/>
      <c r="D31" s="249"/>
      <c r="E31" s="412"/>
      <c r="F31" s="412"/>
      <c r="G31" s="250"/>
      <c r="H31" s="251">
        <f>15451107-14978343</f>
        <v>472764</v>
      </c>
      <c r="I31" s="250"/>
      <c r="J31" s="245"/>
    </row>
    <row r="32" spans="1:12" s="255" customFormat="1" ht="10.5">
      <c r="A32" s="252">
        <v>1</v>
      </c>
      <c r="B32" s="252">
        <v>2</v>
      </c>
      <c r="C32" s="252">
        <v>3</v>
      </c>
      <c r="D32" s="252">
        <v>4</v>
      </c>
      <c r="E32" s="252">
        <v>4</v>
      </c>
      <c r="F32" s="252">
        <v>5</v>
      </c>
      <c r="G32" s="253"/>
      <c r="H32" s="253"/>
      <c r="I32" s="253"/>
      <c r="J32" s="253"/>
      <c r="K32" s="253"/>
      <c r="L32" s="254"/>
    </row>
    <row r="33" spans="1:12" s="261" customFormat="1" ht="18.75">
      <c r="A33" s="256"/>
      <c r="B33" s="257"/>
      <c r="C33" s="258"/>
      <c r="D33" s="204"/>
      <c r="E33" s="259"/>
      <c r="F33" s="256"/>
      <c r="G33" s="243"/>
      <c r="H33" s="251"/>
      <c r="I33" s="243"/>
      <c r="J33" s="243"/>
      <c r="K33" s="243"/>
      <c r="L33" s="260"/>
    </row>
    <row r="34" spans="1:25" s="269" customFormat="1" ht="18.75">
      <c r="A34" s="214" t="s">
        <v>6</v>
      </c>
      <c r="B34" s="262"/>
      <c r="C34" s="263" t="s">
        <v>7</v>
      </c>
      <c r="D34" s="264">
        <f>+D35+D44+D53+D55+D64</f>
        <v>1512819.1</v>
      </c>
      <c r="E34" s="265">
        <f>E44</f>
        <v>50000</v>
      </c>
      <c r="F34" s="265">
        <f>F44+F55</f>
        <v>15000</v>
      </c>
      <c r="G34" s="266"/>
      <c r="H34" s="266"/>
      <c r="I34" s="266"/>
      <c r="J34" s="266"/>
      <c r="K34" s="266">
        <f aca="true" t="shared" si="0" ref="K34:Y34">K35+K44+K53+K55</f>
        <v>0</v>
      </c>
      <c r="L34" s="267">
        <f t="shared" si="0"/>
        <v>0</v>
      </c>
      <c r="M34" s="268">
        <f t="shared" si="0"/>
        <v>0</v>
      </c>
      <c r="N34" s="268">
        <f t="shared" si="0"/>
        <v>0</v>
      </c>
      <c r="O34" s="268">
        <f t="shared" si="0"/>
        <v>0</v>
      </c>
      <c r="P34" s="268">
        <f t="shared" si="0"/>
        <v>0</v>
      </c>
      <c r="Q34" s="268">
        <f t="shared" si="0"/>
        <v>0</v>
      </c>
      <c r="R34" s="268">
        <f t="shared" si="0"/>
        <v>0</v>
      </c>
      <c r="S34" s="268">
        <f t="shared" si="0"/>
        <v>0</v>
      </c>
      <c r="T34" s="268">
        <f t="shared" si="0"/>
        <v>0</v>
      </c>
      <c r="U34" s="268">
        <f t="shared" si="0"/>
        <v>0</v>
      </c>
      <c r="V34" s="268">
        <f t="shared" si="0"/>
        <v>0</v>
      </c>
      <c r="W34" s="268">
        <f t="shared" si="0"/>
        <v>0</v>
      </c>
      <c r="X34" s="268">
        <f t="shared" si="0"/>
        <v>0</v>
      </c>
      <c r="Y34" s="268">
        <f t="shared" si="0"/>
        <v>0</v>
      </c>
    </row>
    <row r="35" spans="1:12" s="261" customFormat="1" ht="18.75" hidden="1">
      <c r="A35" s="270"/>
      <c r="B35" s="257" t="s">
        <v>8</v>
      </c>
      <c r="C35" s="271" t="s">
        <v>9</v>
      </c>
      <c r="D35" s="272">
        <v>80000</v>
      </c>
      <c r="E35" s="273"/>
      <c r="F35" s="273"/>
      <c r="G35" s="274"/>
      <c r="H35" s="275"/>
      <c r="I35" s="243"/>
      <c r="J35" s="275"/>
      <c r="K35" s="243"/>
      <c r="L35" s="260"/>
    </row>
    <row r="36" spans="1:12" s="261" customFormat="1" ht="37.5" hidden="1">
      <c r="A36" s="270"/>
      <c r="B36" s="257"/>
      <c r="C36" s="276" t="s">
        <v>91</v>
      </c>
      <c r="D36" s="272"/>
      <c r="E36" s="273"/>
      <c r="F36" s="273"/>
      <c r="G36" s="274"/>
      <c r="H36" s="275"/>
      <c r="I36" s="243"/>
      <c r="J36" s="275"/>
      <c r="K36" s="243"/>
      <c r="L36" s="260"/>
    </row>
    <row r="37" spans="1:12" s="261" customFormat="1" ht="37.5" hidden="1">
      <c r="A37" s="270"/>
      <c r="B37" s="257"/>
      <c r="C37" s="276" t="s">
        <v>90</v>
      </c>
      <c r="D37" s="272"/>
      <c r="E37" s="273"/>
      <c r="F37" s="273"/>
      <c r="G37" s="274"/>
      <c r="H37" s="275"/>
      <c r="I37" s="243"/>
      <c r="J37" s="275"/>
      <c r="K37" s="243"/>
      <c r="L37" s="260"/>
    </row>
    <row r="38" spans="1:12" s="261" customFormat="1" ht="18.75" hidden="1">
      <c r="A38" s="270"/>
      <c r="B38" s="257"/>
      <c r="C38" s="276" t="s">
        <v>92</v>
      </c>
      <c r="D38" s="272"/>
      <c r="E38" s="273"/>
      <c r="F38" s="273"/>
      <c r="G38" s="274"/>
      <c r="H38" s="275"/>
      <c r="I38" s="243"/>
      <c r="J38" s="275"/>
      <c r="K38" s="243"/>
      <c r="L38" s="260"/>
    </row>
    <row r="39" spans="1:12" s="261" customFormat="1" ht="18.75" hidden="1">
      <c r="A39" s="270"/>
      <c r="B39" s="257"/>
      <c r="C39" s="276" t="s">
        <v>114</v>
      </c>
      <c r="D39" s="272"/>
      <c r="E39" s="273"/>
      <c r="F39" s="273"/>
      <c r="G39" s="274"/>
      <c r="H39" s="275"/>
      <c r="I39" s="243"/>
      <c r="J39" s="275"/>
      <c r="K39" s="243"/>
      <c r="L39" s="260"/>
    </row>
    <row r="40" spans="1:12" s="261" customFormat="1" ht="42" customHeight="1" hidden="1">
      <c r="A40" s="270"/>
      <c r="B40" s="257"/>
      <c r="C40" s="276" t="s">
        <v>86</v>
      </c>
      <c r="D40" s="272"/>
      <c r="E40" s="273"/>
      <c r="F40" s="273"/>
      <c r="G40" s="274"/>
      <c r="H40" s="275"/>
      <c r="I40" s="243"/>
      <c r="J40" s="275"/>
      <c r="K40" s="243"/>
      <c r="L40" s="260"/>
    </row>
    <row r="41" spans="1:12" s="261" customFormat="1" ht="18.75" hidden="1">
      <c r="A41" s="270"/>
      <c r="B41" s="257"/>
      <c r="C41" s="276" t="s">
        <v>93</v>
      </c>
      <c r="D41" s="272"/>
      <c r="E41" s="273"/>
      <c r="F41" s="273"/>
      <c r="G41" s="274"/>
      <c r="H41" s="275"/>
      <c r="I41" s="243"/>
      <c r="J41" s="275"/>
      <c r="K41" s="243"/>
      <c r="L41" s="260"/>
    </row>
    <row r="42" spans="1:12" s="261" customFormat="1" ht="42" customHeight="1" hidden="1">
      <c r="A42" s="270"/>
      <c r="B42" s="257"/>
      <c r="C42" s="276" t="s">
        <v>94</v>
      </c>
      <c r="D42" s="272"/>
      <c r="E42" s="273"/>
      <c r="F42" s="273"/>
      <c r="G42" s="274"/>
      <c r="H42" s="275"/>
      <c r="I42" s="243"/>
      <c r="J42" s="275"/>
      <c r="K42" s="243"/>
      <c r="L42" s="260"/>
    </row>
    <row r="43" spans="1:12" s="261" customFormat="1" ht="18.75" hidden="1">
      <c r="A43" s="270"/>
      <c r="B43" s="257"/>
      <c r="C43" s="276" t="s">
        <v>87</v>
      </c>
      <c r="D43" s="272"/>
      <c r="E43" s="276"/>
      <c r="F43" s="273"/>
      <c r="G43" s="274"/>
      <c r="H43" s="275"/>
      <c r="I43" s="243"/>
      <c r="J43" s="275"/>
      <c r="K43" s="243"/>
      <c r="L43" s="260"/>
    </row>
    <row r="44" spans="1:12" s="261" customFormat="1" ht="15.75" customHeight="1">
      <c r="A44" s="270"/>
      <c r="B44" s="257" t="s">
        <v>10</v>
      </c>
      <c r="C44" s="277" t="s">
        <v>11</v>
      </c>
      <c r="D44" s="272">
        <v>1124100</v>
      </c>
      <c r="E44" s="273">
        <f>E45+E46+E47+E48+E49+E50+E51+E52</f>
        <v>50000</v>
      </c>
      <c r="F44" s="273">
        <f>F45+F46+F47+F48+F49+F50+F51+F52</f>
        <v>15000</v>
      </c>
      <c r="G44" s="274"/>
      <c r="H44" s="275"/>
      <c r="I44" s="243"/>
      <c r="J44" s="274"/>
      <c r="K44" s="243"/>
      <c r="L44" s="260"/>
    </row>
    <row r="45" spans="1:12" s="261" customFormat="1" ht="37.5" hidden="1">
      <c r="A45" s="270"/>
      <c r="B45" s="257"/>
      <c r="C45" s="276" t="s">
        <v>91</v>
      </c>
      <c r="D45" s="272"/>
      <c r="E45" s="273"/>
      <c r="F45" s="273"/>
      <c r="G45" s="274"/>
      <c r="H45" s="275"/>
      <c r="I45" s="243"/>
      <c r="J45" s="275"/>
      <c r="K45" s="243"/>
      <c r="L45" s="260"/>
    </row>
    <row r="46" spans="1:12" s="261" customFormat="1" ht="37.5">
      <c r="A46" s="270"/>
      <c r="B46" s="257"/>
      <c r="C46" s="276" t="s">
        <v>102</v>
      </c>
      <c r="D46" s="272"/>
      <c r="E46" s="273">
        <v>50000</v>
      </c>
      <c r="F46" s="273"/>
      <c r="G46" s="274"/>
      <c r="H46" s="275"/>
      <c r="I46" s="243"/>
      <c r="J46" s="275"/>
      <c r="K46" s="243"/>
      <c r="L46" s="260"/>
    </row>
    <row r="47" spans="1:12" s="261" customFormat="1" ht="18.75" hidden="1">
      <c r="A47" s="270"/>
      <c r="B47" s="257"/>
      <c r="C47" s="276" t="s">
        <v>92</v>
      </c>
      <c r="D47" s="272"/>
      <c r="E47" s="273"/>
      <c r="F47" s="273"/>
      <c r="G47" s="274"/>
      <c r="H47" s="275"/>
      <c r="I47" s="243"/>
      <c r="J47" s="275"/>
      <c r="K47" s="243"/>
      <c r="L47" s="260"/>
    </row>
    <row r="48" spans="1:12" s="261" customFormat="1" ht="18.75" hidden="1">
      <c r="A48" s="270"/>
      <c r="B48" s="257"/>
      <c r="C48" s="276" t="s">
        <v>100</v>
      </c>
      <c r="D48" s="272"/>
      <c r="E48" s="273"/>
      <c r="F48" s="273"/>
      <c r="G48" s="274"/>
      <c r="H48" s="275"/>
      <c r="I48" s="243"/>
      <c r="J48" s="275"/>
      <c r="K48" s="243"/>
      <c r="L48" s="260"/>
    </row>
    <row r="49" spans="1:12" s="261" customFormat="1" ht="42" customHeight="1" hidden="1">
      <c r="A49" s="270"/>
      <c r="B49" s="257"/>
      <c r="C49" s="276" t="s">
        <v>101</v>
      </c>
      <c r="D49" s="272"/>
      <c r="E49" s="273"/>
      <c r="F49" s="273"/>
      <c r="G49" s="274"/>
      <c r="H49" s="275"/>
      <c r="I49" s="243"/>
      <c r="J49" s="275"/>
      <c r="K49" s="243"/>
      <c r="L49" s="260"/>
    </row>
    <row r="50" spans="1:12" s="261" customFormat="1" ht="18.75" hidden="1">
      <c r="A50" s="270"/>
      <c r="B50" s="257"/>
      <c r="C50" s="276" t="s">
        <v>93</v>
      </c>
      <c r="D50" s="272"/>
      <c r="E50" s="273"/>
      <c r="F50" s="273"/>
      <c r="G50" s="274"/>
      <c r="H50" s="275"/>
      <c r="I50" s="243"/>
      <c r="J50" s="275"/>
      <c r="K50" s="243"/>
      <c r="L50" s="260"/>
    </row>
    <row r="51" spans="1:12" s="261" customFormat="1" ht="42" customHeight="1" hidden="1">
      <c r="A51" s="270"/>
      <c r="B51" s="257"/>
      <c r="C51" s="276" t="s">
        <v>94</v>
      </c>
      <c r="D51" s="272"/>
      <c r="E51" s="273"/>
      <c r="F51" s="273"/>
      <c r="G51" s="274"/>
      <c r="H51" s="275"/>
      <c r="I51" s="243"/>
      <c r="J51" s="275"/>
      <c r="K51" s="243"/>
      <c r="L51" s="260"/>
    </row>
    <row r="52" spans="1:12" s="261" customFormat="1" ht="18.75">
      <c r="A52" s="270"/>
      <c r="B52" s="257"/>
      <c r="C52" s="276" t="s">
        <v>87</v>
      </c>
      <c r="D52" s="272"/>
      <c r="E52" s="276"/>
      <c r="F52" s="273">
        <v>15000</v>
      </c>
      <c r="G52" s="274"/>
      <c r="H52" s="275"/>
      <c r="I52" s="243"/>
      <c r="J52" s="275"/>
      <c r="K52" s="243"/>
      <c r="L52" s="260"/>
    </row>
    <row r="53" spans="1:12" s="261" customFormat="1" ht="18.75" hidden="1">
      <c r="A53" s="270"/>
      <c r="B53" s="257" t="s">
        <v>12</v>
      </c>
      <c r="C53" s="277" t="s">
        <v>13</v>
      </c>
      <c r="D53" s="272">
        <v>15100</v>
      </c>
      <c r="E53" s="273"/>
      <c r="F53" s="273"/>
      <c r="G53" s="274"/>
      <c r="H53" s="274"/>
      <c r="I53" s="243"/>
      <c r="J53" s="274"/>
      <c r="K53" s="243"/>
      <c r="L53" s="260"/>
    </row>
    <row r="54" spans="1:12" s="261" customFormat="1" ht="18.75" hidden="1">
      <c r="A54" s="270"/>
      <c r="B54" s="257"/>
      <c r="C54" s="276" t="s">
        <v>92</v>
      </c>
      <c r="D54" s="272"/>
      <c r="E54" s="273"/>
      <c r="F54" s="273"/>
      <c r="G54" s="274"/>
      <c r="H54" s="275"/>
      <c r="I54" s="243"/>
      <c r="J54" s="275"/>
      <c r="K54" s="243"/>
      <c r="L54" s="260"/>
    </row>
    <row r="55" spans="1:12" s="261" customFormat="1" ht="18.75" hidden="1">
      <c r="A55" s="270"/>
      <c r="B55" s="257" t="s">
        <v>14</v>
      </c>
      <c r="C55" s="277" t="s">
        <v>15</v>
      </c>
      <c r="D55" s="272"/>
      <c r="E55" s="273"/>
      <c r="F55" s="273">
        <f>F62</f>
        <v>0</v>
      </c>
      <c r="G55" s="274"/>
      <c r="H55" s="275"/>
      <c r="I55" s="243"/>
      <c r="J55" s="274"/>
      <c r="K55" s="243"/>
      <c r="L55" s="260"/>
    </row>
    <row r="56" spans="1:12" s="261" customFormat="1" ht="37.5" hidden="1">
      <c r="A56" s="270"/>
      <c r="B56" s="257"/>
      <c r="C56" s="276" t="s">
        <v>91</v>
      </c>
      <c r="D56" s="272"/>
      <c r="E56" s="273"/>
      <c r="F56" s="273"/>
      <c r="G56" s="274"/>
      <c r="H56" s="275"/>
      <c r="I56" s="243"/>
      <c r="J56" s="275"/>
      <c r="K56" s="243"/>
      <c r="L56" s="260"/>
    </row>
    <row r="57" spans="1:12" s="261" customFormat="1" ht="37.5" hidden="1">
      <c r="A57" s="270"/>
      <c r="B57" s="257"/>
      <c r="C57" s="276" t="s">
        <v>90</v>
      </c>
      <c r="D57" s="272"/>
      <c r="E57" s="273"/>
      <c r="F57" s="273"/>
      <c r="G57" s="274"/>
      <c r="H57" s="275"/>
      <c r="I57" s="243"/>
      <c r="J57" s="275"/>
      <c r="K57" s="243"/>
      <c r="L57" s="260"/>
    </row>
    <row r="58" spans="1:12" s="261" customFormat="1" ht="18.75" hidden="1">
      <c r="A58" s="270"/>
      <c r="B58" s="257"/>
      <c r="C58" s="276" t="s">
        <v>92</v>
      </c>
      <c r="D58" s="272"/>
      <c r="E58" s="273"/>
      <c r="F58" s="273"/>
      <c r="G58" s="274"/>
      <c r="H58" s="275"/>
      <c r="I58" s="243"/>
      <c r="J58" s="275"/>
      <c r="K58" s="243"/>
      <c r="L58" s="260"/>
    </row>
    <row r="59" spans="1:12" s="261" customFormat="1" ht="18.75" hidden="1">
      <c r="A59" s="270"/>
      <c r="B59" s="257"/>
      <c r="C59" s="276" t="s">
        <v>85</v>
      </c>
      <c r="D59" s="272"/>
      <c r="E59" s="273"/>
      <c r="F59" s="273"/>
      <c r="G59" s="274"/>
      <c r="H59" s="275"/>
      <c r="I59" s="243"/>
      <c r="J59" s="275"/>
      <c r="K59" s="243"/>
      <c r="L59" s="260"/>
    </row>
    <row r="60" spans="1:12" s="261" customFormat="1" ht="42" customHeight="1" hidden="1">
      <c r="A60" s="270"/>
      <c r="B60" s="257"/>
      <c r="C60" s="276" t="s">
        <v>86</v>
      </c>
      <c r="D60" s="272"/>
      <c r="E60" s="273"/>
      <c r="F60" s="273"/>
      <c r="G60" s="274"/>
      <c r="H60" s="275"/>
      <c r="I60" s="243"/>
      <c r="J60" s="275"/>
      <c r="K60" s="243"/>
      <c r="L60" s="260"/>
    </row>
    <row r="61" spans="1:12" s="261" customFormat="1" ht="18.75" hidden="1">
      <c r="A61" s="270"/>
      <c r="B61" s="257"/>
      <c r="C61" s="276" t="s">
        <v>93</v>
      </c>
      <c r="D61" s="272"/>
      <c r="E61" s="273"/>
      <c r="F61" s="273"/>
      <c r="G61" s="274"/>
      <c r="H61" s="275"/>
      <c r="I61" s="243"/>
      <c r="J61" s="275"/>
      <c r="K61" s="243"/>
      <c r="L61" s="260"/>
    </row>
    <row r="62" spans="1:12" s="261" customFormat="1" ht="42" customHeight="1" hidden="1">
      <c r="A62" s="270"/>
      <c r="B62" s="257"/>
      <c r="C62" s="276" t="s">
        <v>94</v>
      </c>
      <c r="D62" s="272"/>
      <c r="E62" s="273"/>
      <c r="F62" s="273"/>
      <c r="G62" s="274" t="s">
        <v>117</v>
      </c>
      <c r="H62" s="275"/>
      <c r="I62" s="243"/>
      <c r="J62" s="275"/>
      <c r="K62" s="243"/>
      <c r="L62" s="260"/>
    </row>
    <row r="63" spans="1:12" s="261" customFormat="1" ht="18.75" hidden="1">
      <c r="A63" s="270"/>
      <c r="B63" s="257"/>
      <c r="C63" s="276" t="s">
        <v>87</v>
      </c>
      <c r="D63" s="272"/>
      <c r="E63" s="276"/>
      <c r="F63" s="273"/>
      <c r="G63" s="274"/>
      <c r="H63" s="275"/>
      <c r="I63" s="243"/>
      <c r="J63" s="275"/>
      <c r="K63" s="243"/>
      <c r="L63" s="260"/>
    </row>
    <row r="64" spans="1:12" s="261" customFormat="1" ht="18.75" hidden="1">
      <c r="A64" s="270"/>
      <c r="B64" s="257" t="s">
        <v>16</v>
      </c>
      <c r="C64" s="277" t="s">
        <v>17</v>
      </c>
      <c r="D64" s="272">
        <v>293619.1</v>
      </c>
      <c r="E64" s="273">
        <f>E65+E66</f>
        <v>0</v>
      </c>
      <c r="F64" s="273">
        <f>F65+F66</f>
        <v>0</v>
      </c>
      <c r="G64" s="274"/>
      <c r="H64" s="275"/>
      <c r="I64" s="243"/>
      <c r="J64" s="275"/>
      <c r="K64" s="243"/>
      <c r="L64" s="260"/>
    </row>
    <row r="65" spans="1:12" s="261" customFormat="1" ht="37.5" hidden="1">
      <c r="A65" s="270"/>
      <c r="B65" s="257"/>
      <c r="C65" s="276" t="s">
        <v>91</v>
      </c>
      <c r="D65" s="272"/>
      <c r="E65" s="273"/>
      <c r="F65" s="273"/>
      <c r="G65" s="274"/>
      <c r="H65" s="275"/>
      <c r="I65" s="243"/>
      <c r="J65" s="275"/>
      <c r="K65" s="243"/>
      <c r="L65" s="260"/>
    </row>
    <row r="66" spans="1:12" s="261" customFormat="1" ht="37.5" hidden="1">
      <c r="A66" s="270"/>
      <c r="B66" s="257"/>
      <c r="C66" s="276" t="s">
        <v>90</v>
      </c>
      <c r="D66" s="272"/>
      <c r="E66" s="273"/>
      <c r="F66" s="273"/>
      <c r="G66" s="274"/>
      <c r="H66" s="275"/>
      <c r="I66" s="243"/>
      <c r="J66" s="275"/>
      <c r="K66" s="243"/>
      <c r="L66" s="260"/>
    </row>
    <row r="67" spans="1:12" s="269" customFormat="1" ht="18.75" hidden="1">
      <c r="A67" s="214" t="s">
        <v>18</v>
      </c>
      <c r="B67" s="262"/>
      <c r="C67" s="263" t="s">
        <v>19</v>
      </c>
      <c r="D67" s="264"/>
      <c r="E67" s="265"/>
      <c r="F67" s="265"/>
      <c r="G67" s="266"/>
      <c r="H67" s="278"/>
      <c r="I67" s="279"/>
      <c r="J67" s="278"/>
      <c r="K67" s="279"/>
      <c r="L67" s="280"/>
    </row>
    <row r="68" spans="1:12" s="261" customFormat="1" ht="18.75" hidden="1">
      <c r="A68" s="281"/>
      <c r="B68" s="257" t="s">
        <v>20</v>
      </c>
      <c r="C68" s="277" t="s">
        <v>21</v>
      </c>
      <c r="D68" s="272"/>
      <c r="E68" s="273"/>
      <c r="F68" s="273"/>
      <c r="G68" s="274"/>
      <c r="H68" s="275"/>
      <c r="I68" s="243"/>
      <c r="J68" s="275"/>
      <c r="K68" s="243"/>
      <c r="L68" s="260"/>
    </row>
    <row r="69" spans="1:12" s="261" customFormat="1" ht="18.75" hidden="1">
      <c r="A69" s="281"/>
      <c r="B69" s="257"/>
      <c r="C69" s="277"/>
      <c r="D69" s="272"/>
      <c r="E69" s="273"/>
      <c r="F69" s="273"/>
      <c r="G69" s="274"/>
      <c r="H69" s="275"/>
      <c r="I69" s="243"/>
      <c r="J69" s="275"/>
      <c r="K69" s="243"/>
      <c r="L69" s="260"/>
    </row>
    <row r="70" spans="1:12" s="269" customFormat="1" ht="18.75" hidden="1">
      <c r="A70" s="282">
        <v>500</v>
      </c>
      <c r="B70" s="262"/>
      <c r="C70" s="263" t="s">
        <v>22</v>
      </c>
      <c r="D70" s="264">
        <v>4700</v>
      </c>
      <c r="E70" s="265"/>
      <c r="F70" s="265"/>
      <c r="G70" s="266"/>
      <c r="H70" s="278"/>
      <c r="I70" s="279"/>
      <c r="J70" s="278"/>
      <c r="K70" s="279"/>
      <c r="L70" s="280"/>
    </row>
    <row r="71" spans="1:12" s="261" customFormat="1" ht="18.75" hidden="1">
      <c r="A71" s="281"/>
      <c r="B71" s="257" t="s">
        <v>23</v>
      </c>
      <c r="C71" s="277" t="s">
        <v>17</v>
      </c>
      <c r="D71" s="272">
        <v>4700</v>
      </c>
      <c r="E71" s="273"/>
      <c r="F71" s="273"/>
      <c r="G71" s="274"/>
      <c r="H71" s="275"/>
      <c r="I71" s="243"/>
      <c r="J71" s="275"/>
      <c r="K71" s="243"/>
      <c r="L71" s="260"/>
    </row>
    <row r="72" spans="1:12" s="261" customFormat="1" ht="18.75" hidden="1">
      <c r="A72" s="281"/>
      <c r="B72" s="257"/>
      <c r="C72" s="277"/>
      <c r="D72" s="272"/>
      <c r="E72" s="273"/>
      <c r="F72" s="273"/>
      <c r="G72" s="274"/>
      <c r="H72" s="275"/>
      <c r="I72" s="243"/>
      <c r="J72" s="275"/>
      <c r="K72" s="243"/>
      <c r="L72" s="260"/>
    </row>
    <row r="73" spans="1:12" s="269" customFormat="1" ht="18.75">
      <c r="A73" s="282">
        <v>600</v>
      </c>
      <c r="B73" s="283"/>
      <c r="C73" s="263" t="s">
        <v>24</v>
      </c>
      <c r="D73" s="264">
        <f>+D74+D76+D79+D81</f>
        <v>4201601</v>
      </c>
      <c r="E73" s="265">
        <f>E76+E74</f>
        <v>0</v>
      </c>
      <c r="F73" s="265">
        <f>F76+F74</f>
        <v>21530</v>
      </c>
      <c r="G73" s="266"/>
      <c r="H73" s="278"/>
      <c r="I73" s="279"/>
      <c r="J73" s="266"/>
      <c r="K73" s="279"/>
      <c r="L73" s="280"/>
    </row>
    <row r="74" spans="1:12" s="261" customFormat="1" ht="18.75" hidden="1">
      <c r="A74" s="281"/>
      <c r="B74" s="284">
        <v>60014</v>
      </c>
      <c r="C74" s="277" t="s">
        <v>25</v>
      </c>
      <c r="D74" s="272">
        <v>1174650</v>
      </c>
      <c r="E74" s="273">
        <f>E75</f>
        <v>0</v>
      </c>
      <c r="F74" s="273">
        <f>F75</f>
        <v>0</v>
      </c>
      <c r="G74" s="274"/>
      <c r="H74" s="275"/>
      <c r="I74" s="243"/>
      <c r="J74" s="274"/>
      <c r="K74" s="243"/>
      <c r="L74" s="260"/>
    </row>
    <row r="75" spans="1:12" s="261" customFormat="1" ht="18.75" hidden="1">
      <c r="A75" s="281"/>
      <c r="B75" s="284"/>
      <c r="C75" s="276" t="s">
        <v>92</v>
      </c>
      <c r="D75" s="272"/>
      <c r="E75" s="273"/>
      <c r="F75" s="273"/>
      <c r="G75" s="274"/>
      <c r="H75" s="275"/>
      <c r="I75" s="243"/>
      <c r="J75" s="274"/>
      <c r="K75" s="243"/>
      <c r="L75" s="260"/>
    </row>
    <row r="76" spans="1:12" s="261" customFormat="1" ht="18.75">
      <c r="A76" s="281"/>
      <c r="B76" s="284">
        <v>60016</v>
      </c>
      <c r="C76" s="277" t="s">
        <v>26</v>
      </c>
      <c r="D76" s="272">
        <v>2961951</v>
      </c>
      <c r="E76" s="273">
        <f>E77+E78</f>
        <v>0</v>
      </c>
      <c r="F76" s="273">
        <f>F77+F78</f>
        <v>21530</v>
      </c>
      <c r="G76" s="274"/>
      <c r="H76" s="275"/>
      <c r="I76" s="243"/>
      <c r="J76" s="274"/>
      <c r="K76" s="243"/>
      <c r="L76" s="260"/>
    </row>
    <row r="77" spans="1:12" s="261" customFormat="1" ht="42" customHeight="1">
      <c r="A77" s="281"/>
      <c r="B77" s="284"/>
      <c r="C77" s="276" t="s">
        <v>90</v>
      </c>
      <c r="D77" s="272"/>
      <c r="E77" s="273"/>
      <c r="F77" s="273">
        <v>21530</v>
      </c>
      <c r="G77" s="274"/>
      <c r="H77" s="275"/>
      <c r="I77" s="243"/>
      <c r="J77" s="274"/>
      <c r="K77" s="243"/>
      <c r="L77" s="260"/>
    </row>
    <row r="78" spans="1:12" s="261" customFormat="1" ht="24" customHeight="1" hidden="1">
      <c r="A78" s="281"/>
      <c r="B78" s="284"/>
      <c r="C78" s="276" t="s">
        <v>87</v>
      </c>
      <c r="D78" s="272"/>
      <c r="E78" s="273"/>
      <c r="F78" s="273"/>
      <c r="G78" s="274"/>
      <c r="H78" s="275"/>
      <c r="I78" s="243"/>
      <c r="J78" s="274"/>
      <c r="K78" s="243"/>
      <c r="L78" s="260"/>
    </row>
    <row r="79" spans="1:12" s="261" customFormat="1" ht="42" customHeight="1" hidden="1">
      <c r="A79" s="281"/>
      <c r="B79" s="284">
        <v>60017</v>
      </c>
      <c r="C79" s="277" t="s">
        <v>27</v>
      </c>
      <c r="D79" s="272">
        <v>27000</v>
      </c>
      <c r="E79" s="273"/>
      <c r="F79" s="273"/>
      <c r="G79" s="274"/>
      <c r="H79" s="275"/>
      <c r="I79" s="243"/>
      <c r="J79" s="275"/>
      <c r="K79" s="243"/>
      <c r="L79" s="260"/>
    </row>
    <row r="80" spans="1:12" s="261" customFormat="1" ht="18.75" hidden="1">
      <c r="A80" s="281"/>
      <c r="B80" s="284"/>
      <c r="C80" s="277"/>
      <c r="D80" s="272"/>
      <c r="E80" s="273"/>
      <c r="F80" s="273"/>
      <c r="G80" s="274"/>
      <c r="H80" s="275"/>
      <c r="I80" s="243"/>
      <c r="J80" s="275"/>
      <c r="K80" s="243"/>
      <c r="L80" s="260"/>
    </row>
    <row r="81" spans="1:12" s="261" customFormat="1" ht="18.75" hidden="1">
      <c r="A81" s="281"/>
      <c r="B81" s="284">
        <v>60078</v>
      </c>
      <c r="C81" s="277" t="s">
        <v>103</v>
      </c>
      <c r="D81" s="272">
        <v>38000</v>
      </c>
      <c r="E81" s="273"/>
      <c r="F81" s="273">
        <f>F82</f>
        <v>0</v>
      </c>
      <c r="G81" s="274"/>
      <c r="H81" s="275"/>
      <c r="I81" s="243"/>
      <c r="J81" s="275"/>
      <c r="K81" s="243"/>
      <c r="L81" s="260"/>
    </row>
    <row r="82" spans="1:12" s="261" customFormat="1" ht="18.75" hidden="1">
      <c r="A82" s="281"/>
      <c r="B82" s="284"/>
      <c r="C82" s="277"/>
      <c r="D82" s="272"/>
      <c r="E82" s="273"/>
      <c r="F82" s="273"/>
      <c r="G82" s="274"/>
      <c r="H82" s="275"/>
      <c r="I82" s="243"/>
      <c r="J82" s="275"/>
      <c r="K82" s="243"/>
      <c r="L82" s="260"/>
    </row>
    <row r="83" spans="1:12" s="269" customFormat="1" ht="18.75">
      <c r="A83" s="282">
        <v>700</v>
      </c>
      <c r="B83" s="283"/>
      <c r="C83" s="263" t="s">
        <v>28</v>
      </c>
      <c r="D83" s="264">
        <v>287000</v>
      </c>
      <c r="E83" s="265">
        <f>E86</f>
        <v>38544</v>
      </c>
      <c r="F83" s="265">
        <f>F86</f>
        <v>0</v>
      </c>
      <c r="G83" s="266"/>
      <c r="H83" s="278"/>
      <c r="I83" s="279"/>
      <c r="J83" s="266"/>
      <c r="K83" s="279"/>
      <c r="L83" s="280"/>
    </row>
    <row r="84" spans="1:12" s="261" customFormat="1" ht="18.75" hidden="1">
      <c r="A84" s="281"/>
      <c r="B84" s="284">
        <v>70004</v>
      </c>
      <c r="C84" s="277" t="s">
        <v>29</v>
      </c>
      <c r="D84" s="272">
        <v>6500</v>
      </c>
      <c r="E84" s="265"/>
      <c r="F84" s="273"/>
      <c r="G84" s="274"/>
      <c r="H84" s="275"/>
      <c r="I84" s="243"/>
      <c r="J84" s="243"/>
      <c r="K84" s="243"/>
      <c r="L84" s="260"/>
    </row>
    <row r="85" spans="1:12" s="261" customFormat="1" ht="18.75" hidden="1">
      <c r="A85" s="281"/>
      <c r="B85" s="284"/>
      <c r="C85" s="277"/>
      <c r="D85" s="272"/>
      <c r="E85" s="265">
        <f>E88</f>
        <v>0</v>
      </c>
      <c r="F85" s="273"/>
      <c r="G85" s="274"/>
      <c r="H85" s="275"/>
      <c r="I85" s="243"/>
      <c r="J85" s="243"/>
      <c r="K85" s="243"/>
      <c r="L85" s="260"/>
    </row>
    <row r="86" spans="1:12" s="261" customFormat="1" ht="18.75">
      <c r="A86" s="281"/>
      <c r="B86" s="284">
        <v>70005</v>
      </c>
      <c r="C86" s="277" t="s">
        <v>30</v>
      </c>
      <c r="D86" s="272">
        <v>177000</v>
      </c>
      <c r="E86" s="273">
        <f>E87</f>
        <v>38544</v>
      </c>
      <c r="F86" s="273">
        <f>F87</f>
        <v>0</v>
      </c>
      <c r="G86" s="274"/>
      <c r="H86" s="275"/>
      <c r="I86" s="243"/>
      <c r="J86" s="274"/>
      <c r="K86" s="243"/>
      <c r="L86" s="260"/>
    </row>
    <row r="87" spans="1:12" s="261" customFormat="1" ht="18.75">
      <c r="A87" s="281"/>
      <c r="B87" s="284"/>
      <c r="C87" s="276" t="s">
        <v>87</v>
      </c>
      <c r="D87" s="285"/>
      <c r="E87" s="273">
        <v>38544</v>
      </c>
      <c r="F87" s="273">
        <v>0</v>
      </c>
      <c r="G87" s="274"/>
      <c r="H87" s="275"/>
      <c r="I87" s="243"/>
      <c r="J87" s="243"/>
      <c r="K87" s="243"/>
      <c r="L87" s="260"/>
    </row>
    <row r="88" spans="1:12" s="269" customFormat="1" ht="18.75" hidden="1">
      <c r="A88" s="282">
        <v>710</v>
      </c>
      <c r="B88" s="283"/>
      <c r="C88" s="263" t="s">
        <v>31</v>
      </c>
      <c r="D88" s="264">
        <v>73800</v>
      </c>
      <c r="E88" s="265"/>
      <c r="F88" s="265"/>
      <c r="G88" s="266"/>
      <c r="H88" s="278"/>
      <c r="I88" s="279"/>
      <c r="J88" s="279"/>
      <c r="K88" s="279"/>
      <c r="L88" s="280"/>
    </row>
    <row r="89" spans="1:12" s="291" customFormat="1" ht="18.75" hidden="1">
      <c r="A89" s="286"/>
      <c r="B89" s="260">
        <v>71004</v>
      </c>
      <c r="C89" s="277" t="s">
        <v>32</v>
      </c>
      <c r="D89" s="287">
        <v>67800</v>
      </c>
      <c r="E89" s="273"/>
      <c r="F89" s="288"/>
      <c r="G89" s="289"/>
      <c r="H89" s="289"/>
      <c r="I89" s="203"/>
      <c r="J89" s="203"/>
      <c r="K89" s="203"/>
      <c r="L89" s="290"/>
    </row>
    <row r="90" spans="1:12" s="291" customFormat="1" ht="18.75" hidden="1">
      <c r="A90" s="286"/>
      <c r="B90" s="260">
        <v>71035</v>
      </c>
      <c r="C90" s="277" t="s">
        <v>33</v>
      </c>
      <c r="D90" s="287">
        <v>6000</v>
      </c>
      <c r="E90" s="273"/>
      <c r="F90" s="288"/>
      <c r="G90" s="289"/>
      <c r="H90" s="289"/>
      <c r="I90" s="203"/>
      <c r="J90" s="203"/>
      <c r="K90" s="203"/>
      <c r="L90" s="290"/>
    </row>
    <row r="91" spans="1:12" s="297" customFormat="1" ht="18.75" hidden="1">
      <c r="A91" s="292"/>
      <c r="B91" s="293"/>
      <c r="C91" s="294"/>
      <c r="D91" s="295"/>
      <c r="E91" s="273"/>
      <c r="F91" s="288"/>
      <c r="G91" s="289"/>
      <c r="H91" s="289"/>
      <c r="I91" s="203"/>
      <c r="J91" s="289"/>
      <c r="K91" s="203"/>
      <c r="L91" s="296"/>
    </row>
    <row r="92" spans="1:12" s="303" customFormat="1" ht="18.75" hidden="1">
      <c r="A92" s="282">
        <v>750</v>
      </c>
      <c r="B92" s="282"/>
      <c r="C92" s="298" t="s">
        <v>34</v>
      </c>
      <c r="D92" s="299">
        <v>2964067.17</v>
      </c>
      <c r="E92" s="265">
        <f>E93+E95+E97+E100+E102</f>
        <v>0</v>
      </c>
      <c r="F92" s="265">
        <f>F93+F97</f>
        <v>0</v>
      </c>
      <c r="G92" s="300"/>
      <c r="H92" s="300"/>
      <c r="I92" s="301"/>
      <c r="J92" s="300"/>
      <c r="K92" s="301"/>
      <c r="L92" s="302"/>
    </row>
    <row r="93" spans="1:12" s="286" customFormat="1" ht="18.75" hidden="1">
      <c r="A93" s="281"/>
      <c r="B93" s="281">
        <v>75011</v>
      </c>
      <c r="C93" s="304" t="s">
        <v>35</v>
      </c>
      <c r="D93" s="305">
        <v>191267.17</v>
      </c>
      <c r="E93" s="273">
        <f>E94</f>
        <v>0</v>
      </c>
      <c r="F93" s="288">
        <f>F94</f>
        <v>0</v>
      </c>
      <c r="G93" s="289"/>
      <c r="H93" s="289"/>
      <c r="I93" s="203"/>
      <c r="J93" s="289"/>
      <c r="K93" s="203"/>
      <c r="L93" s="306"/>
    </row>
    <row r="94" spans="1:12" s="286" customFormat="1" ht="39" customHeight="1" hidden="1">
      <c r="A94" s="281"/>
      <c r="B94" s="281"/>
      <c r="C94" s="276" t="s">
        <v>90</v>
      </c>
      <c r="D94" s="305"/>
      <c r="E94" s="273"/>
      <c r="F94" s="288"/>
      <c r="G94" s="289"/>
      <c r="H94" s="289"/>
      <c r="I94" s="203"/>
      <c r="J94" s="289"/>
      <c r="K94" s="203"/>
      <c r="L94" s="306"/>
    </row>
    <row r="95" spans="1:12" s="286" customFormat="1" ht="18.75" hidden="1">
      <c r="A95" s="281"/>
      <c r="B95" s="281">
        <v>75022</v>
      </c>
      <c r="C95" s="304" t="s">
        <v>36</v>
      </c>
      <c r="D95" s="305">
        <v>225550</v>
      </c>
      <c r="E95" s="273">
        <f>E96</f>
        <v>0</v>
      </c>
      <c r="F95" s="288"/>
      <c r="G95" s="289"/>
      <c r="H95" s="289"/>
      <c r="I95" s="203"/>
      <c r="J95" s="289"/>
      <c r="K95" s="203"/>
      <c r="L95" s="306"/>
    </row>
    <row r="96" spans="1:12" s="286" customFormat="1" ht="18.75" hidden="1">
      <c r="A96" s="281"/>
      <c r="B96" s="281"/>
      <c r="C96" s="276" t="s">
        <v>114</v>
      </c>
      <c r="D96" s="305"/>
      <c r="E96" s="273"/>
      <c r="F96" s="288"/>
      <c r="G96" s="289"/>
      <c r="H96" s="289"/>
      <c r="I96" s="203"/>
      <c r="J96" s="289"/>
      <c r="K96" s="203"/>
      <c r="L96" s="306"/>
    </row>
    <row r="97" spans="1:12" s="286" customFormat="1" ht="18.75" hidden="1">
      <c r="A97" s="281"/>
      <c r="B97" s="281">
        <v>75023</v>
      </c>
      <c r="C97" s="304" t="s">
        <v>37</v>
      </c>
      <c r="D97" s="305">
        <v>2187650</v>
      </c>
      <c r="E97" s="273">
        <f>E98+E99</f>
        <v>0</v>
      </c>
      <c r="F97" s="273">
        <f>F98+F99</f>
        <v>0</v>
      </c>
      <c r="G97" s="289"/>
      <c r="H97" s="289"/>
      <c r="I97" s="203"/>
      <c r="J97" s="289"/>
      <c r="K97" s="203"/>
      <c r="L97" s="306"/>
    </row>
    <row r="98" spans="1:12" s="286" customFormat="1" ht="27.75" customHeight="1" hidden="1">
      <c r="A98" s="281"/>
      <c r="B98" s="281"/>
      <c r="C98" s="276" t="s">
        <v>94</v>
      </c>
      <c r="D98" s="305"/>
      <c r="E98" s="273"/>
      <c r="F98" s="288"/>
      <c r="G98" s="289"/>
      <c r="H98" s="289"/>
      <c r="I98" s="203"/>
      <c r="J98" s="289"/>
      <c r="K98" s="203"/>
      <c r="L98" s="306"/>
    </row>
    <row r="99" spans="1:12" s="286" customFormat="1" ht="34.5" customHeight="1" hidden="1">
      <c r="A99" s="281"/>
      <c r="B99" s="281"/>
      <c r="C99" s="276" t="s">
        <v>90</v>
      </c>
      <c r="D99" s="305"/>
      <c r="E99" s="273"/>
      <c r="F99" s="288"/>
      <c r="G99" s="289"/>
      <c r="H99" s="289"/>
      <c r="I99" s="203"/>
      <c r="J99" s="289"/>
      <c r="K99" s="203"/>
      <c r="L99" s="306"/>
    </row>
    <row r="100" spans="1:12" s="286" customFormat="1" ht="18.75" hidden="1">
      <c r="A100" s="281"/>
      <c r="B100" s="281">
        <v>75075</v>
      </c>
      <c r="C100" s="304" t="s">
        <v>38</v>
      </c>
      <c r="D100" s="305">
        <v>119000</v>
      </c>
      <c r="E100" s="273">
        <f>E101</f>
        <v>0</v>
      </c>
      <c r="F100" s="288"/>
      <c r="G100" s="289"/>
      <c r="H100" s="289"/>
      <c r="I100" s="203"/>
      <c r="J100" s="289"/>
      <c r="K100" s="203"/>
      <c r="L100" s="306"/>
    </row>
    <row r="101" spans="1:12" s="286" customFormat="1" ht="37.5" hidden="1">
      <c r="A101" s="281"/>
      <c r="B101" s="281"/>
      <c r="C101" s="276" t="s">
        <v>90</v>
      </c>
      <c r="D101" s="305"/>
      <c r="E101" s="273"/>
      <c r="F101" s="288"/>
      <c r="G101" s="289"/>
      <c r="H101" s="289"/>
      <c r="I101" s="203"/>
      <c r="J101" s="289"/>
      <c r="K101" s="203"/>
      <c r="L101" s="306"/>
    </row>
    <row r="102" spans="1:12" s="286" customFormat="1" ht="18.75" hidden="1">
      <c r="A102" s="281"/>
      <c r="B102" s="281">
        <v>75095</v>
      </c>
      <c r="C102" s="304" t="s">
        <v>21</v>
      </c>
      <c r="D102" s="305">
        <v>240600</v>
      </c>
      <c r="E102" s="273">
        <f>E103</f>
        <v>0</v>
      </c>
      <c r="F102" s="288"/>
      <c r="G102" s="289"/>
      <c r="H102" s="289"/>
      <c r="I102" s="203"/>
      <c r="J102" s="289"/>
      <c r="K102" s="203"/>
      <c r="L102" s="306"/>
    </row>
    <row r="103" spans="1:12" s="286" customFormat="1" ht="37.5" hidden="1">
      <c r="A103" s="281"/>
      <c r="B103" s="281"/>
      <c r="C103" s="276" t="s">
        <v>90</v>
      </c>
      <c r="D103" s="305"/>
      <c r="E103" s="273"/>
      <c r="F103" s="288"/>
      <c r="G103" s="289"/>
      <c r="H103" s="289"/>
      <c r="I103" s="203"/>
      <c r="J103" s="289"/>
      <c r="K103" s="203"/>
      <c r="L103" s="306"/>
    </row>
    <row r="104" spans="1:12" s="303" customFormat="1" ht="37.5" hidden="1">
      <c r="A104" s="282">
        <v>751</v>
      </c>
      <c r="B104" s="282"/>
      <c r="C104" s="307" t="s">
        <v>39</v>
      </c>
      <c r="D104" s="299">
        <v>31604</v>
      </c>
      <c r="E104" s="265">
        <f>E105</f>
        <v>0</v>
      </c>
      <c r="F104" s="265">
        <f>F105</f>
        <v>0</v>
      </c>
      <c r="G104" s="300"/>
      <c r="H104" s="300"/>
      <c r="I104" s="301"/>
      <c r="J104" s="300"/>
      <c r="K104" s="301"/>
      <c r="L104" s="302"/>
    </row>
    <row r="105" spans="1:12" s="286" customFormat="1" ht="18.75" hidden="1">
      <c r="A105" s="281"/>
      <c r="B105" s="281">
        <v>75107</v>
      </c>
      <c r="C105" s="304" t="s">
        <v>98</v>
      </c>
      <c r="D105" s="305">
        <v>2289</v>
      </c>
      <c r="E105" s="273">
        <f>E106+E107</f>
        <v>0</v>
      </c>
      <c r="F105" s="273">
        <f>F106+F107</f>
        <v>0</v>
      </c>
      <c r="G105" s="289"/>
      <c r="H105" s="289"/>
      <c r="I105" s="203"/>
      <c r="J105" s="289"/>
      <c r="K105" s="203"/>
      <c r="L105" s="306"/>
    </row>
    <row r="106" spans="1:12" s="286" customFormat="1" ht="18.75" hidden="1">
      <c r="A106" s="281"/>
      <c r="B106" s="281"/>
      <c r="C106" s="276" t="s">
        <v>100</v>
      </c>
      <c r="D106" s="305"/>
      <c r="E106" s="273"/>
      <c r="F106" s="288"/>
      <c r="G106" s="289"/>
      <c r="H106" s="289"/>
      <c r="I106" s="203"/>
      <c r="J106" s="289"/>
      <c r="K106" s="203"/>
      <c r="L106" s="306"/>
    </row>
    <row r="107" spans="1:12" s="286" customFormat="1" ht="37.5" hidden="1">
      <c r="A107" s="281"/>
      <c r="B107" s="281"/>
      <c r="C107" s="276" t="s">
        <v>90</v>
      </c>
      <c r="D107" s="305"/>
      <c r="E107" s="273"/>
      <c r="F107" s="288"/>
      <c r="G107" s="289"/>
      <c r="H107" s="289"/>
      <c r="I107" s="203"/>
      <c r="J107" s="289"/>
      <c r="K107" s="203"/>
      <c r="L107" s="306"/>
    </row>
    <row r="108" spans="1:12" s="286" customFormat="1" ht="18.75" hidden="1">
      <c r="A108" s="281"/>
      <c r="B108" s="281">
        <v>75113</v>
      </c>
      <c r="C108" s="304" t="s">
        <v>40</v>
      </c>
      <c r="D108" s="305">
        <v>29315</v>
      </c>
      <c r="E108" s="273"/>
      <c r="F108" s="288"/>
      <c r="G108" s="289"/>
      <c r="H108" s="289"/>
      <c r="I108" s="203"/>
      <c r="J108" s="289"/>
      <c r="K108" s="203"/>
      <c r="L108" s="306"/>
    </row>
    <row r="109" spans="1:12" s="286" customFormat="1" ht="18.75" hidden="1">
      <c r="A109" s="281"/>
      <c r="B109" s="281"/>
      <c r="C109" s="304"/>
      <c r="D109" s="305"/>
      <c r="E109" s="273"/>
      <c r="F109" s="288"/>
      <c r="G109" s="289"/>
      <c r="H109" s="289"/>
      <c r="I109" s="203"/>
      <c r="J109" s="289"/>
      <c r="K109" s="203"/>
      <c r="L109" s="306"/>
    </row>
    <row r="110" spans="1:12" s="303" customFormat="1" ht="42" customHeight="1" hidden="1">
      <c r="A110" s="282">
        <v>754</v>
      </c>
      <c r="B110" s="282"/>
      <c r="C110" s="298" t="s">
        <v>41</v>
      </c>
      <c r="D110" s="299">
        <f>+D111+D113+D114+D118+D120</f>
        <v>467250</v>
      </c>
      <c r="E110" s="265">
        <f>E114</f>
        <v>220000</v>
      </c>
      <c r="F110" s="265">
        <f>F114+F120</f>
        <v>0</v>
      </c>
      <c r="G110" s="300"/>
      <c r="H110" s="300"/>
      <c r="I110" s="301"/>
      <c r="J110" s="300"/>
      <c r="K110" s="301"/>
      <c r="L110" s="302"/>
    </row>
    <row r="111" spans="1:12" s="286" customFormat="1" ht="18.75" hidden="1">
      <c r="A111" s="281"/>
      <c r="B111" s="281">
        <v>75403</v>
      </c>
      <c r="C111" s="304" t="s">
        <v>42</v>
      </c>
      <c r="D111" s="305">
        <v>23600</v>
      </c>
      <c r="E111" s="273"/>
      <c r="F111" s="288">
        <f>F112</f>
        <v>0</v>
      </c>
      <c r="G111" s="289"/>
      <c r="H111" s="289"/>
      <c r="I111" s="203"/>
      <c r="J111" s="289"/>
      <c r="K111" s="203"/>
      <c r="L111" s="306"/>
    </row>
    <row r="112" spans="1:12" s="286" customFormat="1" ht="18.75" hidden="1">
      <c r="A112" s="281"/>
      <c r="B112" s="281"/>
      <c r="C112" s="308" t="s">
        <v>87</v>
      </c>
      <c r="D112" s="305"/>
      <c r="E112" s="273"/>
      <c r="F112" s="288"/>
      <c r="G112" s="289"/>
      <c r="H112" s="289"/>
      <c r="I112" s="203"/>
      <c r="J112" s="289"/>
      <c r="K112" s="203"/>
      <c r="L112" s="306"/>
    </row>
    <row r="113" spans="1:12" s="286" customFormat="1" ht="18.75" hidden="1">
      <c r="A113" s="281"/>
      <c r="B113" s="281">
        <v>75404</v>
      </c>
      <c r="C113" s="304" t="s">
        <v>43</v>
      </c>
      <c r="D113" s="305">
        <v>21400</v>
      </c>
      <c r="E113" s="273"/>
      <c r="F113" s="288"/>
      <c r="G113" s="289"/>
      <c r="H113" s="289"/>
      <c r="I113" s="203"/>
      <c r="J113" s="289"/>
      <c r="K113" s="203"/>
      <c r="L113" s="306"/>
    </row>
    <row r="114" spans="1:12" s="312" customFormat="1" ht="18.75" hidden="1">
      <c r="A114" s="256"/>
      <c r="B114" s="284">
        <v>75412</v>
      </c>
      <c r="C114" s="309" t="s">
        <v>44</v>
      </c>
      <c r="D114" s="310">
        <v>386300</v>
      </c>
      <c r="E114" s="273">
        <f>E117+E118+E119</f>
        <v>220000</v>
      </c>
      <c r="F114" s="273">
        <f>F117+F118+F119</f>
        <v>0</v>
      </c>
      <c r="G114" s="289"/>
      <c r="H114" s="289"/>
      <c r="I114" s="203"/>
      <c r="J114" s="289"/>
      <c r="K114" s="203"/>
      <c r="L114" s="311"/>
    </row>
    <row r="115" spans="1:12" s="312" customFormat="1" ht="37.5" hidden="1">
      <c r="A115" s="256"/>
      <c r="B115" s="284"/>
      <c r="C115" s="276" t="s">
        <v>90</v>
      </c>
      <c r="D115" s="310"/>
      <c r="E115" s="273"/>
      <c r="F115" s="288"/>
      <c r="G115" s="289"/>
      <c r="H115" s="289"/>
      <c r="I115" s="203"/>
      <c r="J115" s="289"/>
      <c r="K115" s="203"/>
      <c r="L115" s="311"/>
    </row>
    <row r="116" spans="1:12" s="312" customFormat="1" ht="18.75" hidden="1">
      <c r="A116" s="256"/>
      <c r="B116" s="284"/>
      <c r="C116" s="276" t="s">
        <v>92</v>
      </c>
      <c r="D116" s="310"/>
      <c r="E116" s="273"/>
      <c r="F116" s="288"/>
      <c r="G116" s="289"/>
      <c r="H116" s="289"/>
      <c r="I116" s="203"/>
      <c r="J116" s="289"/>
      <c r="K116" s="203"/>
      <c r="L116" s="311"/>
    </row>
    <row r="117" spans="1:12" s="312" customFormat="1" ht="18.75" hidden="1">
      <c r="A117" s="256"/>
      <c r="B117" s="284"/>
      <c r="C117" s="276" t="s">
        <v>87</v>
      </c>
      <c r="D117" s="310"/>
      <c r="E117" s="273">
        <v>220000</v>
      </c>
      <c r="F117" s="288"/>
      <c r="G117" s="289"/>
      <c r="H117" s="289"/>
      <c r="I117" s="203"/>
      <c r="J117" s="289"/>
      <c r="K117" s="203"/>
      <c r="L117" s="311"/>
    </row>
    <row r="118" spans="1:12" s="291" customFormat="1" ht="37.5" hidden="1">
      <c r="A118" s="281"/>
      <c r="B118" s="260"/>
      <c r="C118" s="308" t="s">
        <v>90</v>
      </c>
      <c r="D118" s="287">
        <v>27450</v>
      </c>
      <c r="E118" s="273"/>
      <c r="F118" s="288"/>
      <c r="G118" s="289"/>
      <c r="H118" s="289"/>
      <c r="I118" s="203"/>
      <c r="J118" s="289"/>
      <c r="K118" s="203"/>
      <c r="L118" s="290"/>
    </row>
    <row r="119" spans="1:12" s="291" customFormat="1" ht="18.75" hidden="1">
      <c r="A119" s="281"/>
      <c r="B119" s="260"/>
      <c r="C119" s="276" t="s">
        <v>92</v>
      </c>
      <c r="D119" s="287"/>
      <c r="E119" s="273"/>
      <c r="F119" s="288"/>
      <c r="G119" s="289"/>
      <c r="H119" s="289"/>
      <c r="I119" s="203"/>
      <c r="J119" s="289"/>
      <c r="K119" s="203"/>
      <c r="L119" s="290"/>
    </row>
    <row r="120" spans="1:12" s="291" customFormat="1" ht="18.75" hidden="1">
      <c r="A120" s="286"/>
      <c r="B120" s="260">
        <v>75416</v>
      </c>
      <c r="C120" s="277" t="s">
        <v>122</v>
      </c>
      <c r="D120" s="287">
        <v>8500</v>
      </c>
      <c r="E120" s="273">
        <f>E121</f>
        <v>0</v>
      </c>
      <c r="F120" s="273">
        <f>F121+F122</f>
        <v>0</v>
      </c>
      <c r="G120" s="289"/>
      <c r="H120" s="289"/>
      <c r="I120" s="203"/>
      <c r="J120" s="289"/>
      <c r="K120" s="203"/>
      <c r="L120" s="290"/>
    </row>
    <row r="121" spans="1:12" s="291" customFormat="1" ht="18.75" hidden="1">
      <c r="A121" s="286"/>
      <c r="B121" s="260"/>
      <c r="C121" s="276" t="s">
        <v>92</v>
      </c>
      <c r="D121" s="287"/>
      <c r="E121" s="273"/>
      <c r="F121" s="288"/>
      <c r="G121" s="289"/>
      <c r="H121" s="289"/>
      <c r="I121" s="203"/>
      <c r="J121" s="289"/>
      <c r="K121" s="203"/>
      <c r="L121" s="290"/>
    </row>
    <row r="122" spans="1:12" s="291" customFormat="1" ht="18.75" hidden="1">
      <c r="A122" s="281"/>
      <c r="B122" s="260"/>
      <c r="C122" s="276" t="s">
        <v>87</v>
      </c>
      <c r="G122" s="289"/>
      <c r="H122" s="289"/>
      <c r="I122" s="203"/>
      <c r="J122" s="289"/>
      <c r="K122" s="203"/>
      <c r="L122" s="290"/>
    </row>
    <row r="123" spans="1:12" s="317" customFormat="1" ht="37.5" hidden="1">
      <c r="A123" s="282">
        <v>756</v>
      </c>
      <c r="B123" s="280"/>
      <c r="C123" s="313" t="s">
        <v>45</v>
      </c>
      <c r="D123" s="314">
        <v>60500</v>
      </c>
      <c r="E123" s="265">
        <f>E125</f>
        <v>0</v>
      </c>
      <c r="F123" s="315"/>
      <c r="G123" s="300"/>
      <c r="H123" s="300"/>
      <c r="I123" s="301"/>
      <c r="J123" s="300"/>
      <c r="K123" s="301"/>
      <c r="L123" s="316"/>
    </row>
    <row r="124" spans="1:12" s="291" customFormat="1" ht="33" customHeight="1" hidden="1">
      <c r="A124" s="281"/>
      <c r="B124" s="260">
        <v>75647</v>
      </c>
      <c r="C124" s="294" t="s">
        <v>46</v>
      </c>
      <c r="D124" s="287">
        <v>60500</v>
      </c>
      <c r="E124" s="273">
        <f>E125</f>
        <v>0</v>
      </c>
      <c r="F124" s="288"/>
      <c r="G124" s="289"/>
      <c r="H124" s="289"/>
      <c r="I124" s="203"/>
      <c r="J124" s="289"/>
      <c r="K124" s="203"/>
      <c r="L124" s="290"/>
    </row>
    <row r="125" spans="1:12" s="291" customFormat="1" ht="37.5" hidden="1">
      <c r="A125" s="281"/>
      <c r="B125" s="318"/>
      <c r="C125" s="308" t="s">
        <v>90</v>
      </c>
      <c r="D125" s="319"/>
      <c r="E125" s="273"/>
      <c r="F125" s="288"/>
      <c r="G125" s="289"/>
      <c r="H125" s="289"/>
      <c r="I125" s="203"/>
      <c r="J125" s="289"/>
      <c r="K125" s="203"/>
      <c r="L125" s="290"/>
    </row>
    <row r="126" spans="1:12" s="317" customFormat="1" ht="18.75" hidden="1">
      <c r="A126" s="282">
        <v>757</v>
      </c>
      <c r="B126" s="280"/>
      <c r="C126" s="320" t="s">
        <v>47</v>
      </c>
      <c r="D126" s="314">
        <v>270000</v>
      </c>
      <c r="E126" s="265">
        <f>E127</f>
        <v>0</v>
      </c>
      <c r="F126" s="315"/>
      <c r="G126" s="300"/>
      <c r="H126" s="300"/>
      <c r="I126" s="300"/>
      <c r="J126" s="300"/>
      <c r="K126" s="301"/>
      <c r="L126" s="316"/>
    </row>
    <row r="127" spans="1:12" s="291" customFormat="1" ht="18.75" hidden="1">
      <c r="A127" s="281"/>
      <c r="B127" s="260">
        <v>75702</v>
      </c>
      <c r="C127" s="277" t="s">
        <v>48</v>
      </c>
      <c r="D127" s="287">
        <v>270000</v>
      </c>
      <c r="E127" s="273"/>
      <c r="F127" s="288"/>
      <c r="G127" s="289"/>
      <c r="H127" s="289"/>
      <c r="I127" s="289"/>
      <c r="J127" s="289"/>
      <c r="K127" s="203"/>
      <c r="L127" s="290"/>
    </row>
    <row r="128" spans="1:12" s="291" customFormat="1" ht="18.75" hidden="1">
      <c r="A128" s="281"/>
      <c r="B128" s="260"/>
      <c r="C128" s="277"/>
      <c r="D128" s="287"/>
      <c r="E128" s="273"/>
      <c r="F128" s="288"/>
      <c r="G128" s="289"/>
      <c r="H128" s="289"/>
      <c r="I128" s="289"/>
      <c r="J128" s="289"/>
      <c r="K128" s="203"/>
      <c r="L128" s="290"/>
    </row>
    <row r="129" spans="1:12" s="291" customFormat="1" ht="18.75" hidden="1">
      <c r="A129" s="281"/>
      <c r="B129" s="260">
        <v>75478</v>
      </c>
      <c r="C129" s="277" t="s">
        <v>99</v>
      </c>
      <c r="D129" s="287"/>
      <c r="E129" s="273"/>
      <c r="F129" s="288">
        <f>F130</f>
        <v>0</v>
      </c>
      <c r="G129" s="289"/>
      <c r="H129" s="289"/>
      <c r="I129" s="289"/>
      <c r="J129" s="289"/>
      <c r="K129" s="203"/>
      <c r="L129" s="290"/>
    </row>
    <row r="130" spans="1:12" s="291" customFormat="1" ht="37.5" hidden="1">
      <c r="A130" s="281"/>
      <c r="B130" s="260"/>
      <c r="C130" s="276" t="s">
        <v>90</v>
      </c>
      <c r="D130" s="287"/>
      <c r="E130" s="273"/>
      <c r="F130" s="288"/>
      <c r="G130" s="289"/>
      <c r="H130" s="289"/>
      <c r="I130" s="289"/>
      <c r="J130" s="289"/>
      <c r="K130" s="203"/>
      <c r="L130" s="290"/>
    </row>
    <row r="131" spans="1:12" s="317" customFormat="1" ht="18.75" hidden="1">
      <c r="A131" s="282">
        <v>758</v>
      </c>
      <c r="B131" s="280"/>
      <c r="C131" s="263" t="s">
        <v>49</v>
      </c>
      <c r="D131" s="314"/>
      <c r="E131" s="265">
        <f>E132</f>
        <v>0</v>
      </c>
      <c r="F131" s="265">
        <f>F132</f>
        <v>0</v>
      </c>
      <c r="G131" s="300"/>
      <c r="H131" s="300"/>
      <c r="I131" s="300"/>
      <c r="J131" s="300"/>
      <c r="K131" s="301"/>
      <c r="L131" s="316"/>
    </row>
    <row r="132" spans="1:12" s="291" customFormat="1" ht="18.75" hidden="1">
      <c r="A132" s="281"/>
      <c r="B132" s="260">
        <v>75818</v>
      </c>
      <c r="C132" s="277" t="s">
        <v>50</v>
      </c>
      <c r="D132" s="287"/>
      <c r="E132" s="273"/>
      <c r="F132" s="288"/>
      <c r="G132" s="289"/>
      <c r="H132" s="289"/>
      <c r="I132" s="203"/>
      <c r="J132" s="289"/>
      <c r="K132" s="203"/>
      <c r="L132" s="290"/>
    </row>
    <row r="133" spans="1:12" s="291" customFormat="1" ht="18.75" hidden="1">
      <c r="A133" s="281"/>
      <c r="B133" s="260"/>
      <c r="D133" s="287"/>
      <c r="E133" s="273"/>
      <c r="F133" s="288"/>
      <c r="G133" s="203"/>
      <c r="H133" s="289"/>
      <c r="I133" s="203"/>
      <c r="J133" s="289"/>
      <c r="K133" s="203"/>
      <c r="L133" s="290"/>
    </row>
    <row r="134" spans="1:12" s="317" customFormat="1" ht="18.75">
      <c r="A134" s="282">
        <v>801</v>
      </c>
      <c r="B134" s="280"/>
      <c r="C134" s="317" t="s">
        <v>51</v>
      </c>
      <c r="D134" s="314">
        <f>+D136+D141+D144+D149+D152+D153+D155+D157+D160</f>
        <v>14535753</v>
      </c>
      <c r="E134" s="265">
        <f>E136+E144+E149+E153+E141</f>
        <v>0</v>
      </c>
      <c r="F134" s="265">
        <f>F136+F144+F149+F153</f>
        <v>946090</v>
      </c>
      <c r="G134" s="300"/>
      <c r="H134" s="300"/>
      <c r="I134" s="300"/>
      <c r="J134" s="300"/>
      <c r="K134" s="301"/>
      <c r="L134" s="316"/>
    </row>
    <row r="135" spans="1:12" s="291" customFormat="1" ht="18.75" hidden="1">
      <c r="A135" s="286"/>
      <c r="B135" s="260"/>
      <c r="D135" s="287"/>
      <c r="E135" s="273"/>
      <c r="F135" s="288"/>
      <c r="G135" s="289"/>
      <c r="H135" s="289"/>
      <c r="I135" s="289"/>
      <c r="J135" s="289"/>
      <c r="K135" s="203"/>
      <c r="L135" s="290"/>
    </row>
    <row r="136" spans="1:12" s="291" customFormat="1" ht="18.75">
      <c r="A136" s="286"/>
      <c r="B136" s="260">
        <v>80101</v>
      </c>
      <c r="C136" s="291" t="s">
        <v>52</v>
      </c>
      <c r="D136" s="287">
        <v>8626053</v>
      </c>
      <c r="E136" s="288">
        <f>E137+E138+E140</f>
        <v>0</v>
      </c>
      <c r="F136" s="288">
        <f>F137+F139+F140+F169</f>
        <v>946090</v>
      </c>
      <c r="G136" s="289"/>
      <c r="H136" s="289"/>
      <c r="I136" s="289"/>
      <c r="J136" s="289"/>
      <c r="K136" s="203"/>
      <c r="L136" s="290"/>
    </row>
    <row r="137" spans="1:12" s="291" customFormat="1" ht="37.5">
      <c r="A137" s="286"/>
      <c r="B137" s="260"/>
      <c r="C137" s="276" t="s">
        <v>91</v>
      </c>
      <c r="D137" s="287"/>
      <c r="E137" s="288"/>
      <c r="F137" s="288">
        <v>752000</v>
      </c>
      <c r="G137" s="289"/>
      <c r="H137" s="289"/>
      <c r="I137" s="289"/>
      <c r="J137" s="289"/>
      <c r="K137" s="203"/>
      <c r="L137" s="290"/>
    </row>
    <row r="138" spans="1:12" s="291" customFormat="1" ht="18.75" hidden="1">
      <c r="A138" s="286"/>
      <c r="B138" s="260"/>
      <c r="C138" s="276" t="s">
        <v>85</v>
      </c>
      <c r="D138" s="287"/>
      <c r="E138" s="288"/>
      <c r="F138" s="288"/>
      <c r="G138" s="289"/>
      <c r="H138" s="289"/>
      <c r="I138" s="289"/>
      <c r="J138" s="289"/>
      <c r="K138" s="203"/>
      <c r="L138" s="290"/>
    </row>
    <row r="139" spans="1:12" s="291" customFormat="1" ht="18.75">
      <c r="A139" s="286"/>
      <c r="B139" s="260"/>
      <c r="C139" s="276" t="s">
        <v>94</v>
      </c>
      <c r="D139" s="287"/>
      <c r="E139" s="288"/>
      <c r="F139" s="288">
        <v>25500</v>
      </c>
      <c r="G139" s="289"/>
      <c r="H139" s="289"/>
      <c r="I139" s="289"/>
      <c r="J139" s="289"/>
      <c r="K139" s="203"/>
      <c r="L139" s="290"/>
    </row>
    <row r="140" spans="1:12" s="291" customFormat="1" ht="37.5">
      <c r="A140" s="286"/>
      <c r="B140" s="260"/>
      <c r="C140" s="276" t="s">
        <v>86</v>
      </c>
      <c r="D140" s="287"/>
      <c r="E140" s="288"/>
      <c r="F140" s="288">
        <v>153590</v>
      </c>
      <c r="G140" s="289"/>
      <c r="H140" s="289"/>
      <c r="I140" s="289"/>
      <c r="J140" s="289"/>
      <c r="K140" s="203"/>
      <c r="L140" s="290"/>
    </row>
    <row r="141" spans="1:12" s="291" customFormat="1" ht="18.75" hidden="1">
      <c r="A141" s="286"/>
      <c r="B141" s="260">
        <v>80103</v>
      </c>
      <c r="C141" s="291" t="s">
        <v>53</v>
      </c>
      <c r="D141" s="287">
        <v>717380</v>
      </c>
      <c r="E141" s="288">
        <f>E142</f>
        <v>0</v>
      </c>
      <c r="F141" s="288">
        <f>F142</f>
        <v>0</v>
      </c>
      <c r="G141" s="289"/>
      <c r="H141" s="289"/>
      <c r="I141" s="289"/>
      <c r="J141" s="289"/>
      <c r="K141" s="203"/>
      <c r="L141" s="290"/>
    </row>
    <row r="142" spans="1:12" s="291" customFormat="1" ht="37.5" hidden="1">
      <c r="A142" s="286"/>
      <c r="B142" s="260"/>
      <c r="C142" s="276" t="s">
        <v>90</v>
      </c>
      <c r="D142" s="287"/>
      <c r="E142" s="288"/>
      <c r="F142" s="288"/>
      <c r="G142" s="289"/>
      <c r="H142" s="289"/>
      <c r="I142" s="289"/>
      <c r="J142" s="289"/>
      <c r="K142" s="203"/>
      <c r="L142" s="290"/>
    </row>
    <row r="143" spans="1:12" s="291" customFormat="1" ht="18.75" hidden="1">
      <c r="A143" s="286"/>
      <c r="B143" s="260"/>
      <c r="C143" s="276" t="s">
        <v>87</v>
      </c>
      <c r="D143" s="287"/>
      <c r="E143" s="288"/>
      <c r="F143" s="288"/>
      <c r="G143" s="289"/>
      <c r="H143" s="289"/>
      <c r="I143" s="289"/>
      <c r="J143" s="289"/>
      <c r="K143" s="203"/>
      <c r="L143" s="290"/>
    </row>
    <row r="144" spans="1:12" s="291" customFormat="1" ht="18.75" hidden="1">
      <c r="A144" s="286"/>
      <c r="B144" s="260">
        <v>80104</v>
      </c>
      <c r="C144" s="291" t="s">
        <v>54</v>
      </c>
      <c r="D144" s="287">
        <v>901950</v>
      </c>
      <c r="E144" s="288">
        <f>E146+E147</f>
        <v>0</v>
      </c>
      <c r="F144" s="288">
        <f>F145+F146+F147+F148</f>
        <v>0</v>
      </c>
      <c r="G144" s="289"/>
      <c r="H144" s="289"/>
      <c r="I144" s="289"/>
      <c r="J144" s="289"/>
      <c r="K144" s="203"/>
      <c r="L144" s="290"/>
    </row>
    <row r="145" spans="1:12" s="291" customFormat="1" ht="18.75" hidden="1">
      <c r="A145" s="286"/>
      <c r="B145" s="260"/>
      <c r="C145" s="297" t="s">
        <v>116</v>
      </c>
      <c r="D145" s="287"/>
      <c r="E145" s="288"/>
      <c r="F145" s="288"/>
      <c r="G145" s="289"/>
      <c r="H145" s="289"/>
      <c r="I145" s="289"/>
      <c r="J145" s="289"/>
      <c r="K145" s="203"/>
      <c r="L145" s="290"/>
    </row>
    <row r="146" spans="1:12" s="291" customFormat="1" ht="37.5" hidden="1">
      <c r="A146" s="286"/>
      <c r="B146" s="260"/>
      <c r="C146" s="276" t="s">
        <v>91</v>
      </c>
      <c r="D146" s="287"/>
      <c r="E146" s="288"/>
      <c r="F146" s="288"/>
      <c r="G146" s="289"/>
      <c r="H146" s="289"/>
      <c r="I146" s="289"/>
      <c r="J146" s="289"/>
      <c r="K146" s="203"/>
      <c r="L146" s="290"/>
    </row>
    <row r="147" spans="1:12" s="291" customFormat="1" ht="37.5" hidden="1">
      <c r="A147" s="286"/>
      <c r="B147" s="260"/>
      <c r="C147" s="276" t="s">
        <v>90</v>
      </c>
      <c r="D147" s="287"/>
      <c r="E147" s="288"/>
      <c r="F147" s="288"/>
      <c r="G147" s="289"/>
      <c r="H147" s="289"/>
      <c r="I147" s="289"/>
      <c r="J147" s="289"/>
      <c r="K147" s="203"/>
      <c r="L147" s="290"/>
    </row>
    <row r="148" spans="1:12" s="291" customFormat="1" ht="37.5" hidden="1">
      <c r="A148" s="286"/>
      <c r="B148" s="260"/>
      <c r="C148" s="276" t="s">
        <v>113</v>
      </c>
      <c r="D148" s="287"/>
      <c r="E148" s="288"/>
      <c r="F148" s="288"/>
      <c r="G148" s="289"/>
      <c r="H148" s="289"/>
      <c r="I148" s="289"/>
      <c r="J148" s="289"/>
      <c r="K148" s="203"/>
      <c r="L148" s="290"/>
    </row>
    <row r="149" spans="1:12" s="291" customFormat="1" ht="18.75" hidden="1">
      <c r="A149" s="286"/>
      <c r="B149" s="260">
        <v>80110</v>
      </c>
      <c r="C149" s="291" t="s">
        <v>55</v>
      </c>
      <c r="D149" s="287">
        <v>3423190</v>
      </c>
      <c r="E149" s="288">
        <f>E150+E151</f>
        <v>0</v>
      </c>
      <c r="F149" s="288">
        <f>F150+F151</f>
        <v>0</v>
      </c>
      <c r="G149" s="289"/>
      <c r="H149" s="289"/>
      <c r="I149" s="289"/>
      <c r="J149" s="289"/>
      <c r="K149" s="203"/>
      <c r="L149" s="290"/>
    </row>
    <row r="150" spans="1:12" s="291" customFormat="1" ht="37.5" hidden="1">
      <c r="A150" s="286"/>
      <c r="B150" s="260"/>
      <c r="C150" s="276" t="s">
        <v>90</v>
      </c>
      <c r="D150" s="287"/>
      <c r="E150" s="288"/>
      <c r="F150" s="288"/>
      <c r="G150" s="289"/>
      <c r="H150" s="289"/>
      <c r="I150" s="289"/>
      <c r="J150" s="289"/>
      <c r="K150" s="203"/>
      <c r="L150" s="290"/>
    </row>
    <row r="151" spans="1:12" s="291" customFormat="1" ht="37.5" hidden="1">
      <c r="A151" s="286"/>
      <c r="B151" s="260"/>
      <c r="C151" s="276" t="s">
        <v>90</v>
      </c>
      <c r="D151" s="287"/>
      <c r="E151" s="288"/>
      <c r="F151" s="288"/>
      <c r="G151" s="289"/>
      <c r="H151" s="289"/>
      <c r="I151" s="289"/>
      <c r="J151" s="289"/>
      <c r="K151" s="203"/>
      <c r="L151" s="290"/>
    </row>
    <row r="152" spans="1:12" s="291" customFormat="1" ht="18.75" hidden="1">
      <c r="A152" s="286"/>
      <c r="B152" s="260">
        <v>80113</v>
      </c>
      <c r="C152" s="291" t="s">
        <v>56</v>
      </c>
      <c r="D152" s="287">
        <v>181200</v>
      </c>
      <c r="E152" s="288"/>
      <c r="F152" s="288"/>
      <c r="G152" s="289"/>
      <c r="H152" s="289"/>
      <c r="I152" s="289"/>
      <c r="J152" s="289"/>
      <c r="K152" s="203"/>
      <c r="L152" s="290"/>
    </row>
    <row r="153" spans="1:12" s="291" customFormat="1" ht="18.75" hidden="1">
      <c r="A153" s="286"/>
      <c r="B153" s="260">
        <v>80148</v>
      </c>
      <c r="C153" s="291" t="s">
        <v>110</v>
      </c>
      <c r="D153" s="287">
        <v>293180</v>
      </c>
      <c r="E153" s="288">
        <f>E154</f>
        <v>0</v>
      </c>
      <c r="F153" s="288">
        <f>F154</f>
        <v>0</v>
      </c>
      <c r="G153" s="289"/>
      <c r="H153" s="289"/>
      <c r="I153" s="289"/>
      <c r="J153" s="289"/>
      <c r="K153" s="203"/>
      <c r="L153" s="290"/>
    </row>
    <row r="154" spans="1:12" s="291" customFormat="1" ht="37.5" customHeight="1" hidden="1">
      <c r="A154" s="286"/>
      <c r="B154" s="260"/>
      <c r="C154" s="276" t="s">
        <v>91</v>
      </c>
      <c r="D154" s="287"/>
      <c r="E154" s="288"/>
      <c r="F154" s="288"/>
      <c r="G154" s="289"/>
      <c r="H154" s="289"/>
      <c r="I154" s="289"/>
      <c r="J154" s="289"/>
      <c r="K154" s="203"/>
      <c r="L154" s="290"/>
    </row>
    <row r="155" spans="1:12" s="291" customFormat="1" ht="18.75" hidden="1">
      <c r="A155" s="286"/>
      <c r="B155" s="260">
        <v>80195</v>
      </c>
      <c r="C155" s="291" t="s">
        <v>17</v>
      </c>
      <c r="D155" s="287">
        <v>115300</v>
      </c>
      <c r="E155" s="288"/>
      <c r="F155" s="288">
        <f>F156</f>
        <v>0</v>
      </c>
      <c r="G155" s="289"/>
      <c r="H155" s="289"/>
      <c r="I155" s="289"/>
      <c r="J155" s="289"/>
      <c r="K155" s="203"/>
      <c r="L155" s="290"/>
    </row>
    <row r="156" spans="1:12" s="291" customFormat="1" ht="37.5" hidden="1">
      <c r="A156" s="286"/>
      <c r="B156" s="260"/>
      <c r="C156" s="276" t="s">
        <v>91</v>
      </c>
      <c r="D156" s="287"/>
      <c r="E156" s="288"/>
      <c r="F156" s="288"/>
      <c r="G156" s="289"/>
      <c r="H156" s="289"/>
      <c r="I156" s="289"/>
      <c r="J156" s="289"/>
      <c r="K156" s="203"/>
      <c r="L156" s="290"/>
    </row>
    <row r="157" spans="1:12" s="291" customFormat="1" ht="18.75" hidden="1">
      <c r="A157" s="286"/>
      <c r="B157" s="260">
        <v>80114</v>
      </c>
      <c r="C157" s="291" t="s">
        <v>57</v>
      </c>
      <c r="D157" s="287">
        <v>264050</v>
      </c>
      <c r="E157" s="288"/>
      <c r="F157" s="288">
        <f>F158+F159</f>
        <v>0</v>
      </c>
      <c r="G157" s="289"/>
      <c r="H157" s="289"/>
      <c r="I157" s="289"/>
      <c r="J157" s="289"/>
      <c r="K157" s="203"/>
      <c r="L157" s="290"/>
    </row>
    <row r="158" spans="1:12" s="291" customFormat="1" ht="18.75" hidden="1">
      <c r="A158" s="286"/>
      <c r="B158" s="260"/>
      <c r="C158" s="276" t="s">
        <v>100</v>
      </c>
      <c r="D158" s="287"/>
      <c r="E158" s="288"/>
      <c r="F158" s="288"/>
      <c r="G158" s="289"/>
      <c r="H158" s="289"/>
      <c r="I158" s="289"/>
      <c r="J158" s="289"/>
      <c r="K158" s="203"/>
      <c r="L158" s="290"/>
    </row>
    <row r="159" spans="1:12" s="291" customFormat="1" ht="42" customHeight="1" hidden="1">
      <c r="A159" s="286"/>
      <c r="B159" s="260"/>
      <c r="C159" s="276" t="s">
        <v>87</v>
      </c>
      <c r="D159" s="287"/>
      <c r="E159" s="288"/>
      <c r="F159" s="288"/>
      <c r="G159" s="289"/>
      <c r="H159" s="289"/>
      <c r="I159" s="289"/>
      <c r="J159" s="289"/>
      <c r="K159" s="203"/>
      <c r="L159" s="290"/>
    </row>
    <row r="160" spans="1:12" s="291" customFormat="1" ht="18.75" hidden="1">
      <c r="A160" s="286"/>
      <c r="B160" s="260">
        <v>80197</v>
      </c>
      <c r="C160" s="271" t="s">
        <v>58</v>
      </c>
      <c r="D160" s="287">
        <v>13450</v>
      </c>
      <c r="E160" s="288"/>
      <c r="F160" s="288"/>
      <c r="G160" s="289"/>
      <c r="H160" s="289"/>
      <c r="I160" s="289"/>
      <c r="J160" s="289"/>
      <c r="K160" s="203"/>
      <c r="L160" s="290"/>
    </row>
    <row r="161" spans="1:12" s="291" customFormat="1" ht="18.75" hidden="1">
      <c r="A161" s="286"/>
      <c r="B161" s="260"/>
      <c r="C161" s="271"/>
      <c r="D161" s="287"/>
      <c r="E161" s="288"/>
      <c r="F161" s="288"/>
      <c r="G161" s="274"/>
      <c r="H161" s="289"/>
      <c r="I161" s="289"/>
      <c r="J161" s="289"/>
      <c r="K161" s="203"/>
      <c r="L161" s="290"/>
    </row>
    <row r="162" spans="1:12" s="317" customFormat="1" ht="18.75" hidden="1">
      <c r="A162" s="282">
        <v>851</v>
      </c>
      <c r="B162" s="280"/>
      <c r="C162" s="321" t="s">
        <v>59</v>
      </c>
      <c r="D162" s="264">
        <f>+D163+D165+D166+D167</f>
        <v>241000</v>
      </c>
      <c r="E162" s="265">
        <f>E163</f>
        <v>0</v>
      </c>
      <c r="F162" s="265"/>
      <c r="G162" s="266"/>
      <c r="H162" s="266"/>
      <c r="I162" s="278"/>
      <c r="J162" s="278"/>
      <c r="K162" s="301"/>
      <c r="L162" s="316"/>
    </row>
    <row r="163" spans="1:12" s="291" customFormat="1" ht="18.75" hidden="1">
      <c r="A163" s="286"/>
      <c r="B163" s="260">
        <v>85149</v>
      </c>
      <c r="C163" s="271" t="s">
        <v>60</v>
      </c>
      <c r="D163" s="287">
        <v>46000</v>
      </c>
      <c r="E163" s="288">
        <f>E164</f>
        <v>0</v>
      </c>
      <c r="F163" s="288"/>
      <c r="G163" s="289"/>
      <c r="H163" s="289"/>
      <c r="I163" s="289"/>
      <c r="J163" s="289"/>
      <c r="K163" s="203"/>
      <c r="L163" s="290"/>
    </row>
    <row r="164" spans="1:12" s="291" customFormat="1" ht="37.5" hidden="1">
      <c r="A164" s="286"/>
      <c r="B164" s="260"/>
      <c r="C164" s="276" t="s">
        <v>90</v>
      </c>
      <c r="D164" s="287"/>
      <c r="E164" s="288"/>
      <c r="F164" s="288"/>
      <c r="G164" s="289"/>
      <c r="H164" s="289"/>
      <c r="I164" s="289"/>
      <c r="J164" s="289"/>
      <c r="K164" s="203"/>
      <c r="L164" s="290"/>
    </row>
    <row r="165" spans="1:12" s="291" customFormat="1" ht="18.75" hidden="1">
      <c r="A165" s="286"/>
      <c r="B165" s="260">
        <v>85153</v>
      </c>
      <c r="C165" s="271" t="s">
        <v>61</v>
      </c>
      <c r="D165" s="287">
        <v>9000</v>
      </c>
      <c r="E165" s="288"/>
      <c r="F165" s="288"/>
      <c r="G165" s="289"/>
      <c r="H165" s="289"/>
      <c r="I165" s="289"/>
      <c r="J165" s="289"/>
      <c r="K165" s="203"/>
      <c r="L165" s="290"/>
    </row>
    <row r="166" spans="1:12" s="291" customFormat="1" ht="18.75" hidden="1">
      <c r="A166" s="286"/>
      <c r="B166" s="260">
        <v>85154</v>
      </c>
      <c r="C166" s="271" t="s">
        <v>62</v>
      </c>
      <c r="D166" s="287">
        <v>185000</v>
      </c>
      <c r="E166" s="288"/>
      <c r="F166" s="288"/>
      <c r="G166" s="289"/>
      <c r="H166" s="289"/>
      <c r="I166" s="289"/>
      <c r="J166" s="289"/>
      <c r="K166" s="203"/>
      <c r="L166" s="290"/>
    </row>
    <row r="167" spans="1:12" s="291" customFormat="1" ht="18.75" hidden="1">
      <c r="A167" s="286"/>
      <c r="B167" s="260">
        <v>85195</v>
      </c>
      <c r="C167" s="271" t="s">
        <v>17</v>
      </c>
      <c r="D167" s="287">
        <v>1000</v>
      </c>
      <c r="E167" s="288"/>
      <c r="F167" s="288"/>
      <c r="G167" s="289"/>
      <c r="H167" s="289"/>
      <c r="I167" s="289"/>
      <c r="J167" s="289"/>
      <c r="K167" s="203"/>
      <c r="L167" s="290"/>
    </row>
    <row r="168" spans="1:12" s="291" customFormat="1" ht="18.75" hidden="1">
      <c r="A168" s="286"/>
      <c r="B168" s="260"/>
      <c r="C168" s="271"/>
      <c r="D168" s="287"/>
      <c r="E168" s="288"/>
      <c r="F168" s="288"/>
      <c r="G168" s="289"/>
      <c r="H168" s="289"/>
      <c r="I168" s="289"/>
      <c r="J168" s="289"/>
      <c r="K168" s="203"/>
      <c r="L168" s="290"/>
    </row>
    <row r="169" spans="1:12" s="291" customFormat="1" ht="18.75">
      <c r="A169" s="286"/>
      <c r="B169" s="260"/>
      <c r="C169" s="271" t="s">
        <v>87</v>
      </c>
      <c r="D169" s="287"/>
      <c r="E169" s="288"/>
      <c r="F169" s="288">
        <v>15000</v>
      </c>
      <c r="G169" s="289"/>
      <c r="H169" s="289"/>
      <c r="I169" s="289"/>
      <c r="J169" s="289"/>
      <c r="K169" s="203"/>
      <c r="L169" s="290"/>
    </row>
    <row r="170" spans="1:12" s="317" customFormat="1" ht="18.75">
      <c r="A170" s="282">
        <v>852</v>
      </c>
      <c r="B170" s="280"/>
      <c r="C170" s="321" t="s">
        <v>63</v>
      </c>
      <c r="D170" s="314">
        <f>+D171+D173+D176+D177+D180+D183+D186+D189+D192</f>
        <v>4744953</v>
      </c>
      <c r="E170" s="315">
        <f>E180+E192</f>
        <v>0</v>
      </c>
      <c r="F170" s="315">
        <f>F177+F183</f>
        <v>130000</v>
      </c>
      <c r="G170" s="300"/>
      <c r="H170" s="300"/>
      <c r="I170" s="300"/>
      <c r="J170" s="300"/>
      <c r="K170" s="301"/>
      <c r="L170" s="316"/>
    </row>
    <row r="171" spans="1:12" s="291" customFormat="1" ht="42" customHeight="1" hidden="1">
      <c r="A171" s="286"/>
      <c r="B171" s="260">
        <v>85201</v>
      </c>
      <c r="C171" s="271" t="s">
        <v>64</v>
      </c>
      <c r="D171" s="287">
        <v>25000</v>
      </c>
      <c r="E171" s="288"/>
      <c r="F171" s="288">
        <f>F172</f>
        <v>0</v>
      </c>
      <c r="G171" s="289"/>
      <c r="H171" s="289"/>
      <c r="I171" s="289"/>
      <c r="J171" s="289"/>
      <c r="K171" s="203"/>
      <c r="L171" s="290"/>
    </row>
    <row r="172" spans="1:12" s="291" customFormat="1" ht="23.25" customHeight="1" hidden="1">
      <c r="A172" s="286"/>
      <c r="B172" s="260"/>
      <c r="C172" s="297" t="s">
        <v>116</v>
      </c>
      <c r="D172" s="287"/>
      <c r="E172" s="288"/>
      <c r="F172" s="288"/>
      <c r="G172" s="322">
        <v>2320</v>
      </c>
      <c r="H172" s="289"/>
      <c r="I172" s="289"/>
      <c r="J172" s="289"/>
      <c r="K172" s="203"/>
      <c r="L172" s="290"/>
    </row>
    <row r="173" spans="1:12" s="291" customFormat="1" ht="18.75" hidden="1">
      <c r="A173" s="286"/>
      <c r="B173" s="260">
        <v>85212</v>
      </c>
      <c r="C173" s="271" t="s">
        <v>65</v>
      </c>
      <c r="D173" s="287">
        <v>2867662</v>
      </c>
      <c r="E173" s="288"/>
      <c r="F173" s="288"/>
      <c r="G173" s="289"/>
      <c r="H173" s="289"/>
      <c r="I173" s="289"/>
      <c r="J173" s="289"/>
      <c r="K173" s="203"/>
      <c r="L173" s="290"/>
    </row>
    <row r="174" spans="1:12" s="291" customFormat="1" ht="37.5" hidden="1">
      <c r="A174" s="286"/>
      <c r="B174" s="260"/>
      <c r="C174" s="276" t="s">
        <v>91</v>
      </c>
      <c r="D174" s="287"/>
      <c r="E174" s="288"/>
      <c r="F174" s="288"/>
      <c r="G174" s="289"/>
      <c r="H174" s="289"/>
      <c r="I174" s="289"/>
      <c r="J174" s="289"/>
      <c r="K174" s="203"/>
      <c r="L174" s="290"/>
    </row>
    <row r="175" spans="1:12" s="291" customFormat="1" ht="37.5" hidden="1">
      <c r="A175" s="286"/>
      <c r="B175" s="260"/>
      <c r="C175" s="276" t="s">
        <v>90</v>
      </c>
      <c r="D175" s="287"/>
      <c r="E175" s="288"/>
      <c r="F175" s="288"/>
      <c r="G175" s="289"/>
      <c r="H175" s="289"/>
      <c r="I175" s="289"/>
      <c r="J175" s="289"/>
      <c r="K175" s="203"/>
      <c r="L175" s="290"/>
    </row>
    <row r="176" spans="1:12" s="291" customFormat="1" ht="18.75" hidden="1">
      <c r="A176" s="286"/>
      <c r="B176" s="260">
        <v>85213</v>
      </c>
      <c r="C176" s="271" t="s">
        <v>66</v>
      </c>
      <c r="D176" s="287">
        <v>36980</v>
      </c>
      <c r="E176" s="288"/>
      <c r="F176" s="288"/>
      <c r="G176" s="289"/>
      <c r="H176" s="289"/>
      <c r="I176" s="289"/>
      <c r="J176" s="289"/>
      <c r="K176" s="203"/>
      <c r="L176" s="290"/>
    </row>
    <row r="177" spans="1:12" s="291" customFormat="1" ht="18.75">
      <c r="A177" s="286"/>
      <c r="B177" s="260">
        <v>85214</v>
      </c>
      <c r="C177" s="271" t="s">
        <v>67</v>
      </c>
      <c r="D177" s="287">
        <v>693601</v>
      </c>
      <c r="E177" s="288"/>
      <c r="F177" s="288">
        <f>F178+F179</f>
        <v>70000</v>
      </c>
      <c r="G177" s="289"/>
      <c r="H177" s="289"/>
      <c r="I177" s="289"/>
      <c r="J177" s="289"/>
      <c r="K177" s="203"/>
      <c r="L177" s="290"/>
    </row>
    <row r="178" spans="1:12" s="291" customFormat="1" ht="37.5">
      <c r="A178" s="286"/>
      <c r="B178" s="260"/>
      <c r="C178" s="276" t="s">
        <v>90</v>
      </c>
      <c r="D178" s="287"/>
      <c r="E178" s="288"/>
      <c r="F178" s="288">
        <v>20000</v>
      </c>
      <c r="G178" s="289"/>
      <c r="H178" s="289"/>
      <c r="I178" s="289"/>
      <c r="J178" s="289"/>
      <c r="K178" s="203"/>
      <c r="L178" s="290"/>
    </row>
    <row r="179" spans="1:12" s="291" customFormat="1" ht="18.75">
      <c r="A179" s="286"/>
      <c r="B179" s="260"/>
      <c r="C179" s="276" t="s">
        <v>100</v>
      </c>
      <c r="D179" s="287"/>
      <c r="E179" s="288"/>
      <c r="F179" s="288">
        <v>50000</v>
      </c>
      <c r="G179" s="289"/>
      <c r="H179" s="289"/>
      <c r="I179" s="289"/>
      <c r="J179" s="289"/>
      <c r="K179" s="203"/>
      <c r="L179" s="290"/>
    </row>
    <row r="180" spans="1:12" s="291" customFormat="1" ht="18.75" hidden="1">
      <c r="A180" s="286"/>
      <c r="B180" s="260">
        <v>85278</v>
      </c>
      <c r="C180" s="271" t="s">
        <v>103</v>
      </c>
      <c r="D180" s="287">
        <v>20000</v>
      </c>
      <c r="E180" s="288">
        <f>E181+E182</f>
        <v>0</v>
      </c>
      <c r="F180" s="288">
        <f>F181+F182</f>
        <v>0</v>
      </c>
      <c r="G180" s="289"/>
      <c r="H180" s="289"/>
      <c r="I180" s="289"/>
      <c r="J180" s="289"/>
      <c r="K180" s="203"/>
      <c r="L180" s="290"/>
    </row>
    <row r="181" spans="1:12" s="291" customFormat="1" ht="37.5" hidden="1">
      <c r="A181" s="286"/>
      <c r="B181" s="260"/>
      <c r="C181" s="276" t="s">
        <v>90</v>
      </c>
      <c r="D181" s="287"/>
      <c r="E181" s="288"/>
      <c r="F181" s="288"/>
      <c r="G181" s="289"/>
      <c r="H181" s="289"/>
      <c r="I181" s="289"/>
      <c r="J181" s="289"/>
      <c r="K181" s="203"/>
      <c r="L181" s="290"/>
    </row>
    <row r="182" spans="1:12" s="291" customFormat="1" ht="18.75" hidden="1">
      <c r="A182" s="286"/>
      <c r="B182" s="260"/>
      <c r="C182" s="276" t="s">
        <v>100</v>
      </c>
      <c r="D182" s="287"/>
      <c r="E182" s="288"/>
      <c r="F182" s="288"/>
      <c r="G182" s="289"/>
      <c r="H182" s="289"/>
      <c r="I182" s="289"/>
      <c r="J182" s="289"/>
      <c r="K182" s="203"/>
      <c r="L182" s="290"/>
    </row>
    <row r="183" spans="1:12" s="291" customFormat="1" ht="18.75">
      <c r="A183" s="286"/>
      <c r="B183" s="260">
        <v>85216</v>
      </c>
      <c r="C183" s="271" t="s">
        <v>131</v>
      </c>
      <c r="D183" s="287"/>
      <c r="E183" s="288"/>
      <c r="F183" s="288">
        <f>F184+F185</f>
        <v>60000</v>
      </c>
      <c r="G183" s="289"/>
      <c r="H183" s="289"/>
      <c r="I183" s="289"/>
      <c r="J183" s="289"/>
      <c r="K183" s="203"/>
      <c r="L183" s="290"/>
    </row>
    <row r="184" spans="1:12" s="291" customFormat="1" ht="18.75">
      <c r="A184" s="286"/>
      <c r="B184" s="260"/>
      <c r="C184" s="276" t="s">
        <v>100</v>
      </c>
      <c r="D184" s="287"/>
      <c r="E184" s="288"/>
      <c r="F184" s="288">
        <v>55000</v>
      </c>
      <c r="G184" s="289"/>
      <c r="H184" s="289"/>
      <c r="I184" s="289"/>
      <c r="J184" s="289"/>
      <c r="K184" s="203"/>
      <c r="L184" s="290"/>
    </row>
    <row r="185" spans="1:12" s="291" customFormat="1" ht="37.5">
      <c r="A185" s="286"/>
      <c r="B185" s="260"/>
      <c r="C185" s="276" t="s">
        <v>91</v>
      </c>
      <c r="D185" s="287"/>
      <c r="E185" s="288"/>
      <c r="F185" s="288">
        <v>5000</v>
      </c>
      <c r="G185" s="289"/>
      <c r="H185" s="289"/>
      <c r="I185" s="289"/>
      <c r="J185" s="289"/>
      <c r="K185" s="203"/>
      <c r="L185" s="290"/>
    </row>
    <row r="186" spans="1:12" s="291" customFormat="1" ht="18.75" hidden="1">
      <c r="A186" s="286"/>
      <c r="B186" s="260">
        <v>85219</v>
      </c>
      <c r="C186" s="271" t="s">
        <v>68</v>
      </c>
      <c r="D186" s="287">
        <v>779532</v>
      </c>
      <c r="E186" s="288">
        <f>E187+E188</f>
        <v>0</v>
      </c>
      <c r="F186" s="288">
        <f>F187+F188</f>
        <v>0</v>
      </c>
      <c r="G186" s="289"/>
      <c r="H186" s="289"/>
      <c r="I186" s="289"/>
      <c r="J186" s="289"/>
      <c r="K186" s="203"/>
      <c r="L186" s="290"/>
    </row>
    <row r="187" spans="1:12" s="291" customFormat="1" ht="18.75" hidden="1">
      <c r="A187" s="286"/>
      <c r="B187" s="260"/>
      <c r="C187" s="276" t="s">
        <v>87</v>
      </c>
      <c r="D187" s="287"/>
      <c r="E187" s="288"/>
      <c r="F187" s="288"/>
      <c r="G187" s="289"/>
      <c r="H187" s="289"/>
      <c r="I187" s="289"/>
      <c r="J187" s="289"/>
      <c r="K187" s="203"/>
      <c r="L187" s="290"/>
    </row>
    <row r="188" spans="1:12" s="291" customFormat="1" ht="18.75" hidden="1">
      <c r="A188" s="286"/>
      <c r="B188" s="260"/>
      <c r="C188" s="276" t="s">
        <v>100</v>
      </c>
      <c r="D188" s="287"/>
      <c r="E188" s="288"/>
      <c r="F188" s="288"/>
      <c r="G188" s="289"/>
      <c r="H188" s="289"/>
      <c r="I188" s="289"/>
      <c r="J188" s="289"/>
      <c r="K188" s="203"/>
      <c r="L188" s="290"/>
    </row>
    <row r="189" spans="1:12" s="291" customFormat="1" ht="18.75" hidden="1">
      <c r="A189" s="286"/>
      <c r="B189" s="260">
        <v>85228</v>
      </c>
      <c r="C189" s="271" t="s">
        <v>69</v>
      </c>
      <c r="D189" s="287">
        <v>116010</v>
      </c>
      <c r="E189" s="288"/>
      <c r="F189" s="288"/>
      <c r="G189" s="289"/>
      <c r="H189" s="289"/>
      <c r="I189" s="289"/>
      <c r="J189" s="289"/>
      <c r="K189" s="203"/>
      <c r="L189" s="290"/>
    </row>
    <row r="190" spans="1:12" s="291" customFormat="1" ht="18.75" hidden="1">
      <c r="A190" s="286"/>
      <c r="B190" s="260">
        <v>85278</v>
      </c>
      <c r="C190" s="277" t="s">
        <v>99</v>
      </c>
      <c r="D190" s="287"/>
      <c r="E190" s="288"/>
      <c r="F190" s="288">
        <f>F191</f>
        <v>0</v>
      </c>
      <c r="G190" s="289"/>
      <c r="H190" s="289"/>
      <c r="I190" s="289"/>
      <c r="J190" s="289"/>
      <c r="K190" s="203"/>
      <c r="L190" s="290"/>
    </row>
    <row r="191" spans="1:12" s="291" customFormat="1" ht="18.75" hidden="1">
      <c r="A191" s="286"/>
      <c r="B191" s="260"/>
      <c r="C191" s="276" t="s">
        <v>85</v>
      </c>
      <c r="D191" s="287"/>
      <c r="E191" s="288"/>
      <c r="F191" s="288"/>
      <c r="G191" s="289"/>
      <c r="H191" s="289"/>
      <c r="I191" s="289"/>
      <c r="J191" s="289"/>
      <c r="K191" s="203"/>
      <c r="L191" s="290"/>
    </row>
    <row r="192" spans="1:12" s="291" customFormat="1" ht="18.75" hidden="1">
      <c r="A192" s="286"/>
      <c r="B192" s="260">
        <v>85295</v>
      </c>
      <c r="C192" s="271" t="s">
        <v>17</v>
      </c>
      <c r="D192" s="287">
        <v>206168</v>
      </c>
      <c r="E192" s="288">
        <f>E193+E194</f>
        <v>0</v>
      </c>
      <c r="F192" s="288">
        <f>F193+F194</f>
        <v>0</v>
      </c>
      <c r="G192" s="289"/>
      <c r="H192" s="289"/>
      <c r="I192" s="289"/>
      <c r="J192" s="289"/>
      <c r="K192" s="203"/>
      <c r="L192" s="290"/>
    </row>
    <row r="193" spans="1:12" s="291" customFormat="1" ht="37.5" hidden="1">
      <c r="A193" s="286"/>
      <c r="B193" s="260"/>
      <c r="C193" s="276" t="s">
        <v>90</v>
      </c>
      <c r="D193" s="287"/>
      <c r="E193" s="288"/>
      <c r="F193" s="288"/>
      <c r="G193" s="289"/>
      <c r="H193" s="289"/>
      <c r="I193" s="289"/>
      <c r="J193" s="289"/>
      <c r="K193" s="203"/>
      <c r="L193" s="290"/>
    </row>
    <row r="194" spans="1:12" s="291" customFormat="1" ht="18.75" hidden="1">
      <c r="A194" s="286"/>
      <c r="B194" s="260"/>
      <c r="C194" s="276" t="s">
        <v>100</v>
      </c>
      <c r="D194" s="287"/>
      <c r="E194" s="288"/>
      <c r="F194" s="288"/>
      <c r="G194" s="289"/>
      <c r="H194" s="289"/>
      <c r="I194" s="289"/>
      <c r="J194" s="289"/>
      <c r="K194" s="203"/>
      <c r="L194" s="290"/>
    </row>
    <row r="195" spans="1:12" s="291" customFormat="1" ht="18.75" hidden="1">
      <c r="A195" s="286"/>
      <c r="B195" s="260">
        <v>80197</v>
      </c>
      <c r="C195" s="291" t="s">
        <v>70</v>
      </c>
      <c r="D195" s="287">
        <v>106636</v>
      </c>
      <c r="E195" s="288"/>
      <c r="F195" s="288"/>
      <c r="G195" s="289"/>
      <c r="H195" s="289"/>
      <c r="I195" s="289"/>
      <c r="J195" s="289"/>
      <c r="K195" s="203"/>
      <c r="L195" s="290"/>
    </row>
    <row r="196" spans="1:12" s="317" customFormat="1" ht="18.75">
      <c r="A196" s="282">
        <v>854</v>
      </c>
      <c r="B196" s="280"/>
      <c r="C196" s="317" t="s">
        <v>71</v>
      </c>
      <c r="D196" s="314">
        <f>SUM(D198:D200)</f>
        <v>195878</v>
      </c>
      <c r="E196" s="315">
        <f>E198</f>
        <v>0</v>
      </c>
      <c r="F196" s="315">
        <f>F198+F200</f>
        <v>18000</v>
      </c>
      <c r="G196" s="300"/>
      <c r="H196" s="300"/>
      <c r="I196" s="300"/>
      <c r="J196" s="300"/>
      <c r="K196" s="301"/>
      <c r="L196" s="316"/>
    </row>
    <row r="197" spans="1:12" s="291" customFormat="1" ht="18.75" hidden="1">
      <c r="A197" s="286"/>
      <c r="B197" s="260"/>
      <c r="D197" s="287"/>
      <c r="E197" s="288"/>
      <c r="F197" s="288"/>
      <c r="G197" s="289"/>
      <c r="H197" s="289"/>
      <c r="I197" s="289"/>
      <c r="J197" s="289"/>
      <c r="K197" s="203"/>
      <c r="L197" s="290"/>
    </row>
    <row r="198" spans="1:12" s="291" customFormat="1" ht="18.75" hidden="1">
      <c r="A198" s="286"/>
      <c r="B198" s="260">
        <v>85401</v>
      </c>
      <c r="C198" s="291" t="s">
        <v>72</v>
      </c>
      <c r="D198" s="287">
        <v>95500</v>
      </c>
      <c r="E198" s="288">
        <f>E199</f>
        <v>0</v>
      </c>
      <c r="F198" s="288">
        <f>F199</f>
        <v>0</v>
      </c>
      <c r="G198" s="289"/>
      <c r="H198" s="289"/>
      <c r="I198" s="289"/>
      <c r="J198" s="289"/>
      <c r="K198" s="203"/>
      <c r="L198" s="290"/>
    </row>
    <row r="199" spans="1:12" s="291" customFormat="1" ht="37.5" hidden="1">
      <c r="A199" s="286"/>
      <c r="B199" s="260"/>
      <c r="C199" s="276" t="s">
        <v>91</v>
      </c>
      <c r="D199" s="287"/>
      <c r="E199" s="288"/>
      <c r="F199" s="288"/>
      <c r="G199" s="289"/>
      <c r="H199" s="289"/>
      <c r="I199" s="289"/>
      <c r="J199" s="289"/>
      <c r="K199" s="203"/>
      <c r="L199" s="290"/>
    </row>
    <row r="200" spans="1:12" s="291" customFormat="1" ht="18.75">
      <c r="A200" s="286"/>
      <c r="B200" s="260">
        <v>85415</v>
      </c>
      <c r="C200" s="291" t="s">
        <v>73</v>
      </c>
      <c r="D200" s="287">
        <v>100378</v>
      </c>
      <c r="E200" s="288">
        <f>E201</f>
        <v>0</v>
      </c>
      <c r="F200" s="288">
        <f>F201</f>
        <v>18000</v>
      </c>
      <c r="G200" s="289"/>
      <c r="H200" s="289"/>
      <c r="I200" s="289"/>
      <c r="J200" s="289"/>
      <c r="K200" s="203"/>
      <c r="L200" s="290"/>
    </row>
    <row r="201" spans="1:12" s="291" customFormat="1" ht="18.75">
      <c r="A201" s="286"/>
      <c r="B201" s="260"/>
      <c r="C201" s="276" t="s">
        <v>114</v>
      </c>
      <c r="D201" s="287"/>
      <c r="E201" s="288"/>
      <c r="F201" s="288">
        <v>18000</v>
      </c>
      <c r="G201" s="289"/>
      <c r="H201" s="289"/>
      <c r="I201" s="289"/>
      <c r="J201" s="289"/>
      <c r="K201" s="203"/>
      <c r="L201" s="290"/>
    </row>
    <row r="202" spans="1:12" s="291" customFormat="1" ht="18.75" hidden="1">
      <c r="A202" s="286"/>
      <c r="B202" s="260">
        <v>85495</v>
      </c>
      <c r="C202" s="291" t="s">
        <v>17</v>
      </c>
      <c r="D202" s="287">
        <v>0</v>
      </c>
      <c r="E202" s="288"/>
      <c r="F202" s="288"/>
      <c r="G202" s="289"/>
      <c r="H202" s="289"/>
      <c r="I202" s="289"/>
      <c r="J202" s="289"/>
      <c r="K202" s="203"/>
      <c r="L202" s="290"/>
    </row>
    <row r="203" spans="1:12" s="291" customFormat="1" ht="18.75" hidden="1">
      <c r="A203" s="281"/>
      <c r="B203" s="260"/>
      <c r="D203" s="323"/>
      <c r="E203" s="286"/>
      <c r="F203" s="286"/>
      <c r="G203" s="203"/>
      <c r="H203" s="203"/>
      <c r="I203" s="203"/>
      <c r="J203" s="203"/>
      <c r="K203" s="203"/>
      <c r="L203" s="290"/>
    </row>
    <row r="204" spans="1:12" s="317" customFormat="1" ht="18.75">
      <c r="A204" s="282">
        <v>900</v>
      </c>
      <c r="B204" s="280"/>
      <c r="C204" s="317" t="s">
        <v>74</v>
      </c>
      <c r="D204" s="314">
        <f>+D207+D208+D209</f>
        <v>1612170</v>
      </c>
      <c r="E204" s="315">
        <f>E205+E207+E208+E209</f>
        <v>0</v>
      </c>
      <c r="F204" s="315">
        <f>F209</f>
        <v>10000</v>
      </c>
      <c r="G204" s="300"/>
      <c r="H204" s="300"/>
      <c r="I204" s="301"/>
      <c r="J204" s="300"/>
      <c r="K204" s="301"/>
      <c r="L204" s="316"/>
    </row>
    <row r="205" spans="1:12" s="326" customFormat="1" ht="18.75" hidden="1">
      <c r="A205" s="324"/>
      <c r="B205" s="325">
        <v>90005</v>
      </c>
      <c r="C205" s="326" t="s">
        <v>120</v>
      </c>
      <c r="D205" s="327"/>
      <c r="E205" s="328"/>
      <c r="F205" s="328">
        <f>F206</f>
        <v>0</v>
      </c>
      <c r="G205" s="329"/>
      <c r="H205" s="329"/>
      <c r="I205" s="330"/>
      <c r="J205" s="329"/>
      <c r="K205" s="330"/>
      <c r="L205" s="331"/>
    </row>
    <row r="206" spans="1:12" s="326" customFormat="1" ht="18.75" hidden="1">
      <c r="A206" s="324"/>
      <c r="B206" s="325"/>
      <c r="C206" s="276" t="s">
        <v>87</v>
      </c>
      <c r="D206" s="327"/>
      <c r="E206" s="328"/>
      <c r="F206" s="328"/>
      <c r="G206" s="329"/>
      <c r="H206" s="329"/>
      <c r="I206" s="330"/>
      <c r="J206" s="329"/>
      <c r="K206" s="330"/>
      <c r="L206" s="331"/>
    </row>
    <row r="207" spans="1:12" s="291" customFormat="1" ht="18.75" hidden="1">
      <c r="A207" s="281"/>
      <c r="B207" s="260">
        <v>90013</v>
      </c>
      <c r="C207" s="291" t="s">
        <v>75</v>
      </c>
      <c r="D207" s="287">
        <v>348970</v>
      </c>
      <c r="E207" s="288"/>
      <c r="F207" s="288"/>
      <c r="G207" s="289"/>
      <c r="H207" s="289"/>
      <c r="I207" s="203"/>
      <c r="J207" s="289"/>
      <c r="K207" s="203"/>
      <c r="L207" s="290"/>
    </row>
    <row r="208" spans="1:12" s="291" customFormat="1" ht="18.75" hidden="1">
      <c r="A208" s="281"/>
      <c r="B208" s="260">
        <v>90015</v>
      </c>
      <c r="C208" s="291" t="s">
        <v>76</v>
      </c>
      <c r="D208" s="287">
        <v>767500</v>
      </c>
      <c r="E208" s="288"/>
      <c r="F208" s="288"/>
      <c r="G208" s="289"/>
      <c r="H208" s="289"/>
      <c r="I208" s="203"/>
      <c r="J208" s="289"/>
      <c r="K208" s="203"/>
      <c r="L208" s="290"/>
    </row>
    <row r="209" spans="1:12" s="291" customFormat="1" ht="18.75">
      <c r="A209" s="281"/>
      <c r="B209" s="260">
        <v>90095</v>
      </c>
      <c r="C209" s="291" t="s">
        <v>17</v>
      </c>
      <c r="D209" s="287">
        <v>495700</v>
      </c>
      <c r="E209" s="288">
        <f>E210+E211+E212</f>
        <v>0</v>
      </c>
      <c r="F209" s="288">
        <f>F210+F211+F212</f>
        <v>10000</v>
      </c>
      <c r="G209" s="289"/>
      <c r="H209" s="289"/>
      <c r="I209" s="203"/>
      <c r="J209" s="289"/>
      <c r="K209" s="203"/>
      <c r="L209" s="290"/>
    </row>
    <row r="210" spans="1:12" s="291" customFormat="1" ht="37.5" hidden="1">
      <c r="A210" s="281"/>
      <c r="B210" s="260"/>
      <c r="C210" s="276" t="s">
        <v>91</v>
      </c>
      <c r="D210" s="287"/>
      <c r="E210" s="288"/>
      <c r="F210" s="288"/>
      <c r="G210" s="289"/>
      <c r="H210" s="289"/>
      <c r="I210" s="203"/>
      <c r="J210" s="289"/>
      <c r="K210" s="203"/>
      <c r="L210" s="290"/>
    </row>
    <row r="211" spans="1:12" s="291" customFormat="1" ht="37.5">
      <c r="A211" s="281"/>
      <c r="B211" s="260"/>
      <c r="C211" s="276" t="s">
        <v>90</v>
      </c>
      <c r="D211" s="287"/>
      <c r="E211" s="288"/>
      <c r="F211" s="288">
        <v>10000</v>
      </c>
      <c r="G211" s="289"/>
      <c r="H211" s="289"/>
      <c r="I211" s="203"/>
      <c r="J211" s="289"/>
      <c r="K211" s="203"/>
      <c r="L211" s="290"/>
    </row>
    <row r="212" spans="1:12" s="291" customFormat="1" ht="18.75">
      <c r="A212" s="281"/>
      <c r="B212" s="260"/>
      <c r="C212" s="276" t="s">
        <v>87</v>
      </c>
      <c r="D212" s="287"/>
      <c r="E212" s="288"/>
      <c r="F212" s="288"/>
      <c r="G212" s="289"/>
      <c r="H212" s="289"/>
      <c r="I212" s="203"/>
      <c r="J212" s="289"/>
      <c r="K212" s="203"/>
      <c r="L212" s="290"/>
    </row>
    <row r="213" spans="1:12" s="317" customFormat="1" ht="18.75">
      <c r="A213" s="282">
        <v>921</v>
      </c>
      <c r="B213" s="280"/>
      <c r="C213" s="317" t="s">
        <v>77</v>
      </c>
      <c r="D213" s="314">
        <f>+D214+D216+D217+D219</f>
        <v>773000</v>
      </c>
      <c r="E213" s="315">
        <f>E217+E219</f>
        <v>0</v>
      </c>
      <c r="F213" s="315">
        <f>F214</f>
        <v>5000</v>
      </c>
      <c r="G213" s="300"/>
      <c r="H213" s="300"/>
      <c r="I213" s="301"/>
      <c r="J213" s="300"/>
      <c r="K213" s="301"/>
      <c r="L213" s="316"/>
    </row>
    <row r="214" spans="1:12" s="291" customFormat="1" ht="18.75">
      <c r="A214" s="281"/>
      <c r="B214" s="260">
        <v>92109</v>
      </c>
      <c r="C214" s="291" t="s">
        <v>78</v>
      </c>
      <c r="D214" s="287">
        <v>426000</v>
      </c>
      <c r="E214" s="288"/>
      <c r="F214" s="288">
        <f>F215</f>
        <v>5000</v>
      </c>
      <c r="G214" s="289"/>
      <c r="H214" s="289"/>
      <c r="I214" s="203"/>
      <c r="J214" s="289"/>
      <c r="K214" s="203"/>
      <c r="L214" s="290"/>
    </row>
    <row r="215" spans="1:12" s="291" customFormat="1" ht="18.75">
      <c r="A215" s="281"/>
      <c r="B215" s="260"/>
      <c r="C215" s="276" t="s">
        <v>92</v>
      </c>
      <c r="D215" s="287"/>
      <c r="E215" s="288"/>
      <c r="F215" s="288">
        <v>5000</v>
      </c>
      <c r="G215" s="289"/>
      <c r="H215" s="289"/>
      <c r="I215" s="203"/>
      <c r="J215" s="289"/>
      <c r="K215" s="203"/>
      <c r="L215" s="290"/>
    </row>
    <row r="216" spans="1:12" s="291" customFormat="1" ht="18.75" hidden="1">
      <c r="A216" s="281"/>
      <c r="B216" s="260">
        <v>92116</v>
      </c>
      <c r="C216" s="291" t="s">
        <v>79</v>
      </c>
      <c r="D216" s="287">
        <v>300000</v>
      </c>
      <c r="E216" s="288"/>
      <c r="F216" s="288"/>
      <c r="G216" s="203"/>
      <c r="H216" s="289"/>
      <c r="I216" s="203"/>
      <c r="J216" s="289"/>
      <c r="K216" s="203"/>
      <c r="L216" s="290"/>
    </row>
    <row r="217" spans="1:12" s="291" customFormat="1" ht="18.75" hidden="1">
      <c r="A217" s="281"/>
      <c r="B217" s="260">
        <v>92120</v>
      </c>
      <c r="C217" s="291" t="s">
        <v>80</v>
      </c>
      <c r="D217" s="287"/>
      <c r="E217" s="288">
        <f>E218</f>
        <v>0</v>
      </c>
      <c r="F217" s="288">
        <f>F218</f>
        <v>0</v>
      </c>
      <c r="G217" s="203"/>
      <c r="H217" s="289"/>
      <c r="I217" s="203"/>
      <c r="J217" s="289">
        <f>15471107-14978343</f>
        <v>492764</v>
      </c>
      <c r="K217" s="203"/>
      <c r="L217" s="290"/>
    </row>
    <row r="218" spans="1:12" s="291" customFormat="1" ht="37.5" hidden="1">
      <c r="A218" s="281"/>
      <c r="B218" s="260"/>
      <c r="C218" s="276" t="s">
        <v>102</v>
      </c>
      <c r="D218" s="287"/>
      <c r="E218" s="288"/>
      <c r="F218" s="288"/>
      <c r="G218" s="203"/>
      <c r="H218" s="289"/>
      <c r="I218" s="203"/>
      <c r="J218" s="289"/>
      <c r="K218" s="203"/>
      <c r="L218" s="290"/>
    </row>
    <row r="219" spans="1:12" s="291" customFormat="1" ht="18.75" hidden="1">
      <c r="A219" s="281"/>
      <c r="B219" s="260">
        <v>92195</v>
      </c>
      <c r="C219" s="291" t="s">
        <v>17</v>
      </c>
      <c r="D219" s="287">
        <v>47000</v>
      </c>
      <c r="E219" s="288">
        <f>E220</f>
        <v>0</v>
      </c>
      <c r="F219" s="288">
        <f>F220</f>
        <v>0</v>
      </c>
      <c r="G219" s="203"/>
      <c r="H219" s="289"/>
      <c r="I219" s="203"/>
      <c r="J219" s="289"/>
      <c r="K219" s="203"/>
      <c r="L219" s="290"/>
    </row>
    <row r="220" spans="1:12" s="291" customFormat="1" ht="18.75" hidden="1">
      <c r="A220" s="281"/>
      <c r="B220" s="260"/>
      <c r="C220" s="276" t="s">
        <v>87</v>
      </c>
      <c r="D220" s="287"/>
      <c r="E220" s="288"/>
      <c r="F220" s="288"/>
      <c r="G220" s="203"/>
      <c r="H220" s="289"/>
      <c r="I220" s="203"/>
      <c r="J220" s="289"/>
      <c r="K220" s="203"/>
      <c r="L220" s="290"/>
    </row>
    <row r="221" spans="1:12" s="317" customFormat="1" ht="18.75" hidden="1">
      <c r="A221" s="282">
        <v>926</v>
      </c>
      <c r="B221" s="280"/>
      <c r="C221" s="317" t="s">
        <v>81</v>
      </c>
      <c r="D221" s="314">
        <f>+D222+D224</f>
        <v>292980</v>
      </c>
      <c r="E221" s="315">
        <f>E222</f>
        <v>0</v>
      </c>
      <c r="F221" s="315">
        <f>F222+F224</f>
        <v>0</v>
      </c>
      <c r="G221" s="301"/>
      <c r="H221" s="300"/>
      <c r="I221" s="301"/>
      <c r="J221" s="300"/>
      <c r="K221" s="301"/>
      <c r="L221" s="316"/>
    </row>
    <row r="222" spans="1:12" s="291" customFormat="1" ht="18.75" hidden="1">
      <c r="A222" s="281"/>
      <c r="B222" s="260">
        <v>92601</v>
      </c>
      <c r="C222" s="291" t="s">
        <v>82</v>
      </c>
      <c r="D222" s="287">
        <v>105000</v>
      </c>
      <c r="E222" s="288">
        <f>E223</f>
        <v>0</v>
      </c>
      <c r="F222" s="288">
        <f>F223</f>
        <v>0</v>
      </c>
      <c r="G222" s="203"/>
      <c r="H222" s="289"/>
      <c r="I222" s="203"/>
      <c r="J222" s="289"/>
      <c r="K222" s="203"/>
      <c r="L222" s="290"/>
    </row>
    <row r="223" spans="1:12" s="291" customFormat="1" ht="18.75" hidden="1">
      <c r="A223" s="281"/>
      <c r="B223" s="260"/>
      <c r="C223" s="276" t="s">
        <v>87</v>
      </c>
      <c r="D223" s="287"/>
      <c r="E223" s="288"/>
      <c r="F223" s="288"/>
      <c r="G223" s="203"/>
      <c r="H223" s="289"/>
      <c r="I223" s="203"/>
      <c r="J223" s="289"/>
      <c r="K223" s="203"/>
      <c r="L223" s="290"/>
    </row>
    <row r="224" spans="1:12" s="291" customFormat="1" ht="18.75" hidden="1">
      <c r="A224" s="281"/>
      <c r="B224" s="260">
        <v>92605</v>
      </c>
      <c r="C224" s="291" t="s">
        <v>83</v>
      </c>
      <c r="D224" s="287">
        <v>187980</v>
      </c>
      <c r="E224" s="288">
        <f>E225</f>
        <v>0</v>
      </c>
      <c r="F224" s="288">
        <f>F225</f>
        <v>0</v>
      </c>
      <c r="G224" s="203"/>
      <c r="H224" s="289"/>
      <c r="I224" s="203"/>
      <c r="J224" s="289"/>
      <c r="K224" s="203"/>
      <c r="L224" s="290"/>
    </row>
    <row r="225" spans="1:12" s="291" customFormat="1" ht="37.5" hidden="1">
      <c r="A225" s="281"/>
      <c r="B225" s="260"/>
      <c r="C225" s="276" t="s">
        <v>102</v>
      </c>
      <c r="D225" s="287"/>
      <c r="E225" s="288"/>
      <c r="F225" s="288"/>
      <c r="G225" s="203"/>
      <c r="H225" s="289"/>
      <c r="I225" s="203"/>
      <c r="J225" s="289"/>
      <c r="K225" s="203"/>
      <c r="L225" s="290"/>
    </row>
    <row r="226" spans="1:12" s="291" customFormat="1" ht="18.75" hidden="1">
      <c r="A226" s="281"/>
      <c r="B226" s="260"/>
      <c r="D226" s="287"/>
      <c r="E226" s="288"/>
      <c r="F226" s="288"/>
      <c r="G226" s="203"/>
      <c r="H226" s="289"/>
      <c r="I226" s="203"/>
      <c r="J226" s="289"/>
      <c r="K226" s="203"/>
      <c r="L226" s="290"/>
    </row>
    <row r="227" spans="1:12" s="317" customFormat="1" ht="19.5">
      <c r="A227" s="332"/>
      <c r="B227" s="333"/>
      <c r="C227" s="334" t="s">
        <v>84</v>
      </c>
      <c r="D227" s="335">
        <f>+D221+D213+D204+D196+D170+D162+D134+D126+D123+D110+D104+D92+D88+D73+D70+D34</f>
        <v>31982075.270000003</v>
      </c>
      <c r="E227" s="336">
        <f>E213+E204+E196+E170++E134+E83++E73+E34</f>
        <v>88544</v>
      </c>
      <c r="F227" s="336">
        <f>F34+F73+F134++F170+F196+F204+F213</f>
        <v>1145620</v>
      </c>
      <c r="G227" s="337">
        <f>F227-E227</f>
        <v>1057076</v>
      </c>
      <c r="H227" s="337">
        <f>G227-F23</f>
        <v>877986</v>
      </c>
      <c r="I227" s="337"/>
      <c r="J227" s="337">
        <f>F227-E227</f>
        <v>1057076</v>
      </c>
      <c r="K227" s="301"/>
      <c r="L227" s="316"/>
    </row>
    <row r="228" spans="1:12" s="291" customFormat="1" ht="18.75" hidden="1">
      <c r="A228" s="281"/>
      <c r="B228" s="260"/>
      <c r="D228" s="287"/>
      <c r="E228" s="288"/>
      <c r="F228" s="286"/>
      <c r="G228" s="203"/>
      <c r="H228" s="203"/>
      <c r="I228" s="203"/>
      <c r="J228" s="289"/>
      <c r="K228" s="203"/>
      <c r="L228" s="290"/>
    </row>
    <row r="229" spans="1:12" s="291" customFormat="1" ht="18.75" hidden="1">
      <c r="A229" s="281"/>
      <c r="B229" s="260"/>
      <c r="D229" s="287"/>
      <c r="E229" s="289"/>
      <c r="F229" s="203"/>
      <c r="G229" s="203"/>
      <c r="H229" s="203"/>
      <c r="I229" s="203"/>
      <c r="J229" s="289"/>
      <c r="K229" s="203"/>
      <c r="L229" s="290"/>
    </row>
    <row r="230" spans="1:12" s="291" customFormat="1" ht="18.75" hidden="1">
      <c r="A230" s="281"/>
      <c r="B230" s="260"/>
      <c r="D230" s="287"/>
      <c r="E230" s="203"/>
      <c r="F230" s="203"/>
      <c r="G230" s="203"/>
      <c r="H230" s="203"/>
      <c r="I230" s="203"/>
      <c r="J230" s="289"/>
      <c r="K230" s="203"/>
      <c r="L230" s="290"/>
    </row>
    <row r="231" spans="1:12" s="291" customFormat="1" ht="18.75" hidden="1">
      <c r="A231" s="281"/>
      <c r="B231" s="260"/>
      <c r="D231" s="287"/>
      <c r="E231" s="289"/>
      <c r="F231" s="289"/>
      <c r="G231" s="289"/>
      <c r="H231" s="289"/>
      <c r="I231" s="289"/>
      <c r="J231" s="289"/>
      <c r="K231" s="203"/>
      <c r="L231" s="290"/>
    </row>
    <row r="232" spans="1:12" s="291" customFormat="1" ht="18.75" hidden="1">
      <c r="A232" s="281"/>
      <c r="B232" s="260"/>
      <c r="D232" s="287"/>
      <c r="E232" s="203"/>
      <c r="F232" s="203"/>
      <c r="G232" s="203"/>
      <c r="H232" s="203"/>
      <c r="I232" s="203"/>
      <c r="J232" s="289"/>
      <c r="K232" s="203"/>
      <c r="L232" s="290"/>
    </row>
    <row r="233" spans="1:12" s="297" customFormat="1" ht="18.75" hidden="1">
      <c r="A233" s="338"/>
      <c r="B233" s="296"/>
      <c r="D233" s="295"/>
      <c r="E233" s="203"/>
      <c r="F233" s="203"/>
      <c r="G233" s="203"/>
      <c r="H233" s="203"/>
      <c r="I233" s="203"/>
      <c r="J233" s="289"/>
      <c r="K233" s="203"/>
      <c r="L233" s="296"/>
    </row>
    <row r="234" spans="1:10" s="203" customFormat="1" ht="23.25" customHeight="1" hidden="1">
      <c r="A234" s="243"/>
      <c r="E234" s="289"/>
      <c r="J234" s="289">
        <f>J23-J227</f>
        <v>-877986</v>
      </c>
    </row>
    <row r="235" spans="1:10" s="203" customFormat="1" ht="23.25" customHeight="1" hidden="1">
      <c r="A235" s="243"/>
      <c r="E235" s="289"/>
      <c r="J235" s="289"/>
    </row>
    <row r="236" spans="1:10" ht="10.5" customHeight="1">
      <c r="A236" s="243"/>
      <c r="B236" s="203"/>
      <c r="C236" s="203"/>
      <c r="D236" s="203"/>
      <c r="E236" s="289"/>
      <c r="J236" s="289"/>
    </row>
    <row r="237" spans="1:10" ht="18.75">
      <c r="A237" s="419" t="s">
        <v>104</v>
      </c>
      <c r="B237" s="419"/>
      <c r="C237" s="419"/>
      <c r="D237" s="203"/>
      <c r="E237" s="289"/>
      <c r="J237" s="289"/>
    </row>
    <row r="238" spans="1:10" ht="18.75" hidden="1">
      <c r="A238" s="203"/>
      <c r="B238" s="203"/>
      <c r="C238" s="203"/>
      <c r="D238" s="203"/>
      <c r="J238" s="289"/>
    </row>
    <row r="239" spans="1:10" ht="8.25" customHeight="1">
      <c r="A239" s="203"/>
      <c r="B239" s="203"/>
      <c r="C239" s="203"/>
      <c r="D239" s="203"/>
      <c r="J239" s="289"/>
    </row>
    <row r="240" spans="1:10" s="301" customFormat="1" ht="18.75">
      <c r="A240" s="303"/>
      <c r="B240" s="303" t="s">
        <v>105</v>
      </c>
      <c r="C240" s="303"/>
      <c r="D240" s="303"/>
      <c r="E240" s="303" t="s">
        <v>88</v>
      </c>
      <c r="F240" s="303" t="s">
        <v>89</v>
      </c>
      <c r="J240" s="300"/>
    </row>
    <row r="241" spans="1:10" ht="18.75">
      <c r="A241" s="286"/>
      <c r="B241" s="286"/>
      <c r="C241" s="286"/>
      <c r="D241" s="286"/>
      <c r="E241" s="286"/>
      <c r="F241" s="286"/>
      <c r="J241" s="289"/>
    </row>
    <row r="242" spans="1:10" ht="56.25">
      <c r="A242" s="286"/>
      <c r="B242" s="281">
        <v>903</v>
      </c>
      <c r="C242" s="339" t="s">
        <v>108</v>
      </c>
      <c r="D242" s="286"/>
      <c r="E242" s="288">
        <v>34076</v>
      </c>
      <c r="F242" s="288"/>
      <c r="J242" s="289"/>
    </row>
    <row r="243" spans="1:10" ht="37.5">
      <c r="A243" s="407"/>
      <c r="B243" s="281">
        <v>952</v>
      </c>
      <c r="C243" s="340" t="s">
        <v>106</v>
      </c>
      <c r="D243" s="286"/>
      <c r="E243" s="288">
        <v>54468</v>
      </c>
      <c r="F243" s="288">
        <v>900000</v>
      </c>
      <c r="J243" s="289"/>
    </row>
    <row r="244" spans="1:10" ht="18.75">
      <c r="A244" s="408"/>
      <c r="B244" s="341">
        <v>950</v>
      </c>
      <c r="C244" s="340" t="s">
        <v>132</v>
      </c>
      <c r="D244" s="286"/>
      <c r="E244" s="288"/>
      <c r="F244" s="288">
        <v>66530</v>
      </c>
      <c r="J244" s="289"/>
    </row>
    <row r="245" spans="1:10" s="346" customFormat="1" ht="18" customHeight="1" hidden="1">
      <c r="A245" s="408"/>
      <c r="B245" s="342"/>
      <c r="C245" s="343"/>
      <c r="D245" s="344"/>
      <c r="E245" s="345"/>
      <c r="F245" s="345"/>
      <c r="J245" s="347"/>
    </row>
    <row r="246" spans="1:10" s="346" customFormat="1" ht="19.5" hidden="1">
      <c r="A246" s="409"/>
      <c r="B246" s="348"/>
      <c r="C246" s="343"/>
      <c r="D246" s="344"/>
      <c r="E246" s="345"/>
      <c r="F246" s="345"/>
      <c r="J246" s="347"/>
    </row>
    <row r="247" spans="1:10" ht="18.75">
      <c r="A247" s="403" t="s">
        <v>84</v>
      </c>
      <c r="B247" s="406"/>
      <c r="C247" s="405"/>
      <c r="D247" s="286"/>
      <c r="E247" s="288">
        <f>E242+E243</f>
        <v>88544</v>
      </c>
      <c r="F247" s="288">
        <f>F242+F243+F244</f>
        <v>966530</v>
      </c>
      <c r="H247" s="289">
        <f>F247-E247</f>
        <v>877986</v>
      </c>
      <c r="J247" s="289"/>
    </row>
    <row r="248" spans="1:10" ht="19.5" thickBot="1">
      <c r="A248" s="203"/>
      <c r="B248" s="203"/>
      <c r="C248" s="203"/>
      <c r="D248" s="203"/>
      <c r="J248" s="289"/>
    </row>
    <row r="249" spans="1:10" ht="18.75" hidden="1">
      <c r="A249" s="419" t="s">
        <v>109</v>
      </c>
      <c r="B249" s="419"/>
      <c r="C249" s="419"/>
      <c r="D249" s="203"/>
      <c r="E249" s="289"/>
      <c r="H249" s="289"/>
      <c r="J249" s="289"/>
    </row>
    <row r="250" spans="1:10" ht="18.75" hidden="1">
      <c r="A250" s="203"/>
      <c r="B250" s="203"/>
      <c r="C250" s="203"/>
      <c r="D250" s="203"/>
      <c r="J250" s="289"/>
    </row>
    <row r="251" spans="1:10" s="301" customFormat="1" ht="18.75" hidden="1">
      <c r="A251" s="303"/>
      <c r="B251" s="303" t="s">
        <v>105</v>
      </c>
      <c r="C251" s="303"/>
      <c r="D251" s="303"/>
      <c r="E251" s="303" t="s">
        <v>88</v>
      </c>
      <c r="F251" s="303" t="s">
        <v>89</v>
      </c>
      <c r="J251" s="300"/>
    </row>
    <row r="252" spans="1:10" s="203" customFormat="1" ht="18.75" hidden="1">
      <c r="A252" s="286"/>
      <c r="B252" s="286"/>
      <c r="C252" s="286"/>
      <c r="D252" s="286"/>
      <c r="E252" s="286"/>
      <c r="F252" s="286"/>
      <c r="J252" s="289"/>
    </row>
    <row r="253" spans="1:25" s="203" customFormat="1" ht="18.75" hidden="1">
      <c r="A253" s="286"/>
      <c r="B253" s="281">
        <v>992</v>
      </c>
      <c r="C253" s="286" t="s">
        <v>107</v>
      </c>
      <c r="D253" s="286"/>
      <c r="E253" s="288"/>
      <c r="F253" s="288"/>
      <c r="H253" s="289">
        <f>E227-F227+F247+E255</f>
        <v>-90546</v>
      </c>
      <c r="J253" s="289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</row>
    <row r="254" spans="1:25" s="203" customFormat="1" ht="56.25" hidden="1">
      <c r="A254" s="286"/>
      <c r="B254" s="281">
        <v>963</v>
      </c>
      <c r="C254" s="339" t="s">
        <v>115</v>
      </c>
      <c r="D254" s="286"/>
      <c r="E254" s="288"/>
      <c r="F254" s="288"/>
      <c r="J254" s="289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</row>
    <row r="255" spans="1:10" s="203" customFormat="1" ht="18.75" hidden="1">
      <c r="A255" s="403" t="s">
        <v>84</v>
      </c>
      <c r="B255" s="404"/>
      <c r="C255" s="405"/>
      <c r="D255" s="286"/>
      <c r="E255" s="288">
        <f>E253+E254</f>
        <v>0</v>
      </c>
      <c r="F255" s="288">
        <f>F253+F254</f>
        <v>0</v>
      </c>
      <c r="J255" s="289"/>
    </row>
    <row r="256" spans="12:25" s="203" customFormat="1" ht="18.75" hidden="1"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</row>
    <row r="257" spans="12:25" s="203" customFormat="1" ht="18.75" hidden="1"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</row>
    <row r="258" spans="12:25" s="203" customFormat="1" ht="18.75" hidden="1"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</row>
    <row r="259" spans="12:25" s="203" customFormat="1" ht="18.75" hidden="1"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</row>
    <row r="260" spans="12:25" s="203" customFormat="1" ht="18.75" hidden="1"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</row>
    <row r="261" spans="12:25" s="203" customFormat="1" ht="18.75" hidden="1"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</row>
    <row r="262" spans="12:25" s="203" customFormat="1" ht="18.75" hidden="1"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</row>
    <row r="263" spans="12:25" s="203" customFormat="1" ht="18.75" hidden="1"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</row>
    <row r="264" spans="12:25" s="203" customFormat="1" ht="18.75" hidden="1"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</row>
    <row r="265" spans="12:25" s="203" customFormat="1" ht="18.75" hidden="1"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</row>
    <row r="266" spans="12:25" s="203" customFormat="1" ht="18.75" hidden="1"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</row>
    <row r="267" spans="12:25" s="203" customFormat="1" ht="18.75" hidden="1"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</row>
    <row r="268" spans="12:25" s="203" customFormat="1" ht="18.75" hidden="1"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</row>
    <row r="269" s="203" customFormat="1" ht="18.75" hidden="1"/>
    <row r="270" s="203" customFormat="1" ht="18.75" hidden="1"/>
    <row r="271" s="203" customFormat="1" ht="18.75" hidden="1"/>
    <row r="272" s="203" customFormat="1" ht="18.75" hidden="1"/>
    <row r="273" s="203" customFormat="1" ht="18.75" hidden="1"/>
    <row r="274" s="203" customFormat="1" ht="18.75" hidden="1"/>
    <row r="275" s="203" customFormat="1" ht="18.75" hidden="1"/>
    <row r="276" s="203" customFormat="1" ht="18.75">
      <c r="I276" s="349" t="s">
        <v>125</v>
      </c>
    </row>
    <row r="277" s="203" customFormat="1" ht="19.5" thickBot="1">
      <c r="I277" s="350">
        <f>F23-E23+E227-F227+F247-E247</f>
        <v>0</v>
      </c>
    </row>
    <row r="278" s="203" customFormat="1" ht="18.75"/>
    <row r="279" s="203" customFormat="1" ht="18.75"/>
    <row r="280" s="203" customFormat="1" ht="18.75"/>
    <row r="281" s="203" customFormat="1" ht="18.75"/>
    <row r="282" s="203" customFormat="1" ht="18.75"/>
    <row r="283" s="203" customFormat="1" ht="18.75"/>
    <row r="284" s="203" customFormat="1" ht="18.75"/>
    <row r="285" s="203" customFormat="1" ht="18.75"/>
    <row r="286" s="203" customFormat="1" ht="18.75"/>
    <row r="287" s="203" customFormat="1" ht="18.75"/>
    <row r="288" s="203" customFormat="1" ht="18.75"/>
    <row r="289" s="203" customFormat="1" ht="18.75"/>
    <row r="290" s="203" customFormat="1" ht="18.75"/>
    <row r="291" s="203" customFormat="1" ht="18.75"/>
    <row r="292" s="203" customFormat="1" ht="18.75"/>
    <row r="293" s="203" customFormat="1" ht="18.75"/>
    <row r="294" s="203" customFormat="1" ht="18.75"/>
    <row r="295" s="203" customFormat="1" ht="18.75"/>
    <row r="296" s="203" customFormat="1" ht="18.75"/>
    <row r="297" s="203" customFormat="1" ht="18.75"/>
    <row r="298" s="203" customFormat="1" ht="18.75"/>
    <row r="299" s="203" customFormat="1" ht="18.75"/>
    <row r="300" s="203" customFormat="1" ht="18.75"/>
    <row r="301" s="203" customFormat="1" ht="18.75"/>
    <row r="302" s="203" customFormat="1" ht="18.75"/>
    <row r="303" s="203" customFormat="1" ht="18.75"/>
    <row r="304" s="203" customFormat="1" ht="18.75"/>
    <row r="305" s="203" customFormat="1" ht="18.75"/>
    <row r="306" s="203" customFormat="1" ht="18.75"/>
    <row r="307" s="203" customFormat="1" ht="18.75"/>
    <row r="308" s="203" customFormat="1" ht="18.75"/>
    <row r="309" s="203" customFormat="1" ht="18.75"/>
    <row r="310" s="203" customFormat="1" ht="18.75"/>
    <row r="311" s="203" customFormat="1" ht="18.75"/>
    <row r="312" s="203" customFormat="1" ht="18.75"/>
    <row r="313" s="203" customFormat="1" ht="18.75"/>
    <row r="314" s="203" customFormat="1" ht="18.75"/>
    <row r="315" s="203" customFormat="1" ht="18.75"/>
    <row r="316" s="203" customFormat="1" ht="18.75"/>
    <row r="317" s="203" customFormat="1" ht="18.75"/>
    <row r="318" s="203" customFormat="1" ht="18.75"/>
    <row r="319" s="203" customFormat="1" ht="18.75"/>
    <row r="320" s="203" customFormat="1" ht="18.75"/>
    <row r="321" s="203" customFormat="1" ht="18.75"/>
    <row r="322" s="203" customFormat="1" ht="18.75"/>
    <row r="323" s="203" customFormat="1" ht="18.75"/>
    <row r="324" s="203" customFormat="1" ht="18.75"/>
    <row r="325" s="203" customFormat="1" ht="18.75"/>
    <row r="326" s="203" customFormat="1" ht="18.75"/>
    <row r="327" s="203" customFormat="1" ht="18.75"/>
    <row r="328" s="203" customFormat="1" ht="18.75"/>
    <row r="329" s="203" customFormat="1" ht="18.75"/>
    <row r="330" s="203" customFormat="1" ht="18.75"/>
    <row r="331" s="203" customFormat="1" ht="18.75"/>
    <row r="332" s="203" customFormat="1" ht="18.75"/>
    <row r="333" s="203" customFormat="1" ht="18.75"/>
    <row r="334" s="203" customFormat="1" ht="18.75"/>
    <row r="335" s="203" customFormat="1" ht="18.75"/>
    <row r="336" s="203" customFormat="1" ht="18.75"/>
    <row r="337" s="203" customFormat="1" ht="18.75"/>
    <row r="338" s="203" customFormat="1" ht="18.75"/>
    <row r="339" s="203" customFormat="1" ht="18.75"/>
    <row r="340" s="203" customFormat="1" ht="18.75"/>
    <row r="341" s="203" customFormat="1" ht="18.75"/>
    <row r="342" s="203" customFormat="1" ht="18.75"/>
    <row r="343" s="203" customFormat="1" ht="18.75"/>
    <row r="344" s="203" customFormat="1" ht="18.75"/>
    <row r="345" s="203" customFormat="1" ht="18.75"/>
    <row r="346" s="203" customFormat="1" ht="18.75"/>
    <row r="347" s="203" customFormat="1" ht="18.75"/>
    <row r="348" s="203" customFormat="1" ht="18.75"/>
    <row r="349" s="203" customFormat="1" ht="18.75"/>
    <row r="350" s="203" customFormat="1" ht="18.75"/>
    <row r="351" s="203" customFormat="1" ht="18.75"/>
    <row r="352" s="203" customFormat="1" ht="18.75"/>
    <row r="353" s="203" customFormat="1" ht="18.75"/>
    <row r="354" s="203" customFormat="1" ht="18.75"/>
    <row r="355" s="203" customFormat="1" ht="18.75"/>
    <row r="356" s="203" customFormat="1" ht="18.75"/>
    <row r="357" s="203" customFormat="1" ht="18.75"/>
    <row r="358" s="203" customFormat="1" ht="18.75"/>
    <row r="359" s="203" customFormat="1" ht="18.75"/>
    <row r="360" s="203" customFormat="1" ht="18.75"/>
    <row r="361" s="203" customFormat="1" ht="18.75"/>
    <row r="362" s="203" customFormat="1" ht="18.75"/>
    <row r="363" s="203" customFormat="1" ht="18.75"/>
    <row r="364" s="203" customFormat="1" ht="18.75"/>
    <row r="365" s="203" customFormat="1" ht="18.75"/>
    <row r="366" s="203" customFormat="1" ht="18.75"/>
    <row r="367" s="203" customFormat="1" ht="18.75"/>
    <row r="368" s="203" customFormat="1" ht="18.75"/>
    <row r="369" s="203" customFormat="1" ht="18.75"/>
    <row r="370" s="203" customFormat="1" ht="18.75"/>
    <row r="371" s="203" customFormat="1" ht="18.75"/>
    <row r="372" s="203" customFormat="1" ht="18.75"/>
    <row r="373" s="203" customFormat="1" ht="18.75"/>
    <row r="374" s="203" customFormat="1" ht="18.75"/>
    <row r="375" s="203" customFormat="1" ht="18.75"/>
    <row r="376" s="203" customFormat="1" ht="18.75"/>
    <row r="377" s="203" customFormat="1" ht="18.75"/>
    <row r="378" s="203" customFormat="1" ht="18.75"/>
    <row r="379" s="203" customFormat="1" ht="18.75"/>
    <row r="380" s="203" customFormat="1" ht="18.75"/>
    <row r="381" s="203" customFormat="1" ht="18.75"/>
    <row r="382" s="203" customFormat="1" ht="18.75"/>
    <row r="383" s="203" customFormat="1" ht="18.75"/>
    <row r="384" s="203" customFormat="1" ht="18.75"/>
    <row r="385" s="203" customFormat="1" ht="18.75"/>
    <row r="386" s="203" customFormat="1" ht="18.75"/>
    <row r="387" s="203" customFormat="1" ht="18.75"/>
    <row r="388" s="203" customFormat="1" ht="18.75"/>
    <row r="389" s="203" customFormat="1" ht="18.75"/>
    <row r="390" s="203" customFormat="1" ht="18.75"/>
    <row r="391" s="203" customFormat="1" ht="18.75"/>
    <row r="392" s="203" customFormat="1" ht="18.75"/>
    <row r="393" s="203" customFormat="1" ht="18.75"/>
    <row r="394" s="203" customFormat="1" ht="18.75"/>
    <row r="395" s="203" customFormat="1" ht="18.75"/>
    <row r="396" s="203" customFormat="1" ht="18.75"/>
    <row r="397" s="203" customFormat="1" ht="18.75"/>
    <row r="398" s="203" customFormat="1" ht="18.75"/>
    <row r="399" s="203" customFormat="1" ht="18.75"/>
    <row r="400" s="203" customFormat="1" ht="18.75"/>
    <row r="401" s="203" customFormat="1" ht="18.75"/>
    <row r="402" s="203" customFormat="1" ht="18.75"/>
    <row r="403" s="203" customFormat="1" ht="18.75"/>
    <row r="404" s="203" customFormat="1" ht="18.75"/>
    <row r="405" s="203" customFormat="1" ht="18.75"/>
    <row r="406" s="203" customFormat="1" ht="18.75"/>
    <row r="407" s="203" customFormat="1" ht="18.75"/>
    <row r="408" s="203" customFormat="1" ht="18.75"/>
    <row r="409" s="203" customFormat="1" ht="18.75"/>
    <row r="410" s="203" customFormat="1" ht="18.75"/>
    <row r="411" s="203" customFormat="1" ht="18.75"/>
    <row r="412" s="203" customFormat="1" ht="18.75"/>
    <row r="413" s="203" customFormat="1" ht="18.75"/>
    <row r="414" s="203" customFormat="1" ht="18.75"/>
    <row r="415" s="203" customFormat="1" ht="18.75"/>
    <row r="416" s="203" customFormat="1" ht="18.75"/>
    <row r="417" s="203" customFormat="1" ht="18.75"/>
    <row r="418" s="203" customFormat="1" ht="18.75"/>
    <row r="419" s="203" customFormat="1" ht="18.75"/>
    <row r="420" s="203" customFormat="1" ht="18.75"/>
    <row r="421" s="203" customFormat="1" ht="18.75"/>
    <row r="422" s="203" customFormat="1" ht="18.75"/>
    <row r="423" s="203" customFormat="1" ht="18.75"/>
    <row r="424" s="203" customFormat="1" ht="18.75"/>
    <row r="425" s="203" customFormat="1" ht="18.75"/>
    <row r="426" s="203" customFormat="1" ht="18.75"/>
    <row r="427" s="203" customFormat="1" ht="18.75"/>
    <row r="428" s="203" customFormat="1" ht="18.75"/>
    <row r="429" s="203" customFormat="1" ht="18.75"/>
    <row r="430" s="203" customFormat="1" ht="18.75"/>
    <row r="431" s="203" customFormat="1" ht="18.75"/>
    <row r="432" s="203" customFormat="1" ht="18.75"/>
    <row r="433" s="203" customFormat="1" ht="18.75"/>
    <row r="434" s="203" customFormat="1" ht="18.75"/>
    <row r="435" s="203" customFormat="1" ht="18.75"/>
    <row r="436" s="203" customFormat="1" ht="18.75"/>
    <row r="437" s="203" customFormat="1" ht="18.75"/>
    <row r="438" s="203" customFormat="1" ht="18.75"/>
    <row r="439" s="203" customFormat="1" ht="18.75"/>
    <row r="440" s="203" customFormat="1" ht="18.75"/>
    <row r="441" s="203" customFormat="1" ht="18.75"/>
    <row r="442" s="203" customFormat="1" ht="18.75"/>
    <row r="443" s="203" customFormat="1" ht="18.75"/>
    <row r="444" s="203" customFormat="1" ht="18.75"/>
    <row r="445" s="203" customFormat="1" ht="18.75"/>
    <row r="446" s="203" customFormat="1" ht="18.75"/>
    <row r="447" s="203" customFormat="1" ht="18.75"/>
    <row r="448" s="203" customFormat="1" ht="18.75"/>
    <row r="449" s="203" customFormat="1" ht="18.75"/>
    <row r="450" s="203" customFormat="1" ht="18.75"/>
    <row r="451" s="203" customFormat="1" ht="18.75"/>
    <row r="452" s="203" customFormat="1" ht="18.75"/>
    <row r="453" s="203" customFormat="1" ht="18.75"/>
    <row r="454" s="203" customFormat="1" ht="18.75"/>
    <row r="455" s="203" customFormat="1" ht="18.75"/>
    <row r="456" s="203" customFormat="1" ht="18.75"/>
    <row r="457" s="203" customFormat="1" ht="18.75"/>
    <row r="458" s="203" customFormat="1" ht="18.75"/>
    <row r="459" s="203" customFormat="1" ht="18.75"/>
    <row r="460" s="203" customFormat="1" ht="18.75"/>
    <row r="461" s="203" customFormat="1" ht="18.75"/>
    <row r="462" s="203" customFormat="1" ht="18.75"/>
    <row r="463" s="203" customFormat="1" ht="18.75"/>
    <row r="464" s="203" customFormat="1" ht="18.75"/>
    <row r="465" s="203" customFormat="1" ht="18.75"/>
    <row r="466" s="203" customFormat="1" ht="18.75"/>
    <row r="467" s="203" customFormat="1" ht="18.75"/>
    <row r="468" s="203" customFormat="1" ht="18.75"/>
    <row r="469" s="203" customFormat="1" ht="18.75"/>
    <row r="470" s="203" customFormat="1" ht="18.75"/>
    <row r="471" s="203" customFormat="1" ht="18.75"/>
    <row r="472" s="203" customFormat="1" ht="18.75"/>
    <row r="473" s="203" customFormat="1" ht="18.75"/>
    <row r="474" s="203" customFormat="1" ht="18.75"/>
    <row r="475" s="203" customFormat="1" ht="18.75"/>
    <row r="476" s="203" customFormat="1" ht="18.75"/>
    <row r="477" s="203" customFormat="1" ht="18.75"/>
    <row r="478" s="203" customFormat="1" ht="18.75"/>
    <row r="479" s="203" customFormat="1" ht="18.75"/>
    <row r="480" s="203" customFormat="1" ht="18.75"/>
    <row r="481" s="203" customFormat="1" ht="18.75"/>
    <row r="482" s="203" customFormat="1" ht="18.75"/>
    <row r="483" s="203" customFormat="1" ht="18.75"/>
    <row r="484" s="203" customFormat="1" ht="18.75"/>
    <row r="485" s="203" customFormat="1" ht="18.75"/>
    <row r="486" s="203" customFormat="1" ht="18.75"/>
    <row r="487" s="203" customFormat="1" ht="18.75"/>
    <row r="488" s="203" customFormat="1" ht="18.75"/>
    <row r="489" s="203" customFormat="1" ht="18.75"/>
    <row r="490" s="203" customFormat="1" ht="18.75"/>
    <row r="491" s="203" customFormat="1" ht="18.75"/>
    <row r="492" s="203" customFormat="1" ht="18.75"/>
    <row r="493" s="203" customFormat="1" ht="18.75"/>
    <row r="494" s="203" customFormat="1" ht="18.75"/>
    <row r="495" s="203" customFormat="1" ht="18.75"/>
    <row r="496" s="203" customFormat="1" ht="18.75"/>
    <row r="497" s="203" customFormat="1" ht="18.75"/>
    <row r="498" s="203" customFormat="1" ht="18.75"/>
    <row r="499" s="203" customFormat="1" ht="18.75"/>
    <row r="500" s="203" customFormat="1" ht="18.75"/>
    <row r="501" s="203" customFormat="1" ht="18.75"/>
    <row r="502" s="203" customFormat="1" ht="18.75"/>
    <row r="503" s="203" customFormat="1" ht="18.75"/>
    <row r="504" s="203" customFormat="1" ht="18.75"/>
    <row r="505" s="203" customFormat="1" ht="18.75"/>
    <row r="506" s="203" customFormat="1" ht="18.75"/>
    <row r="507" s="203" customFormat="1" ht="18.75"/>
    <row r="508" s="203" customFormat="1" ht="18.75"/>
    <row r="509" s="203" customFormat="1" ht="18.75"/>
    <row r="510" s="203" customFormat="1" ht="18.75"/>
    <row r="511" s="203" customFormat="1" ht="18.75"/>
    <row r="512" s="203" customFormat="1" ht="18.75"/>
    <row r="513" s="203" customFormat="1" ht="18.75"/>
    <row r="514" s="203" customFormat="1" ht="18.75"/>
    <row r="515" s="203" customFormat="1" ht="18.75"/>
    <row r="516" s="203" customFormat="1" ht="18.75"/>
    <row r="517" s="203" customFormat="1" ht="18.75"/>
    <row r="518" s="203" customFormat="1" ht="18.75"/>
    <row r="519" s="203" customFormat="1" ht="18.75"/>
    <row r="520" s="203" customFormat="1" ht="18.75"/>
    <row r="521" s="203" customFormat="1" ht="18.75"/>
    <row r="522" s="203" customFormat="1" ht="18.75"/>
    <row r="523" s="203" customFormat="1" ht="18.75"/>
    <row r="524" s="203" customFormat="1" ht="18.75"/>
    <row r="525" s="203" customFormat="1" ht="18.75"/>
    <row r="526" s="203" customFormat="1" ht="18.75"/>
    <row r="527" s="203" customFormat="1" ht="18.75"/>
    <row r="528" s="203" customFormat="1" ht="18.75"/>
    <row r="529" s="203" customFormat="1" ht="18.75"/>
    <row r="530" s="203" customFormat="1" ht="18.75"/>
    <row r="531" s="203" customFormat="1" ht="18.75"/>
  </sheetData>
  <sheetProtection/>
  <mergeCells count="26">
    <mergeCell ref="B19:C19"/>
    <mergeCell ref="B20:C20"/>
    <mergeCell ref="A237:C237"/>
    <mergeCell ref="A249:C249"/>
    <mergeCell ref="B15:C15"/>
    <mergeCell ref="B16:C16"/>
    <mergeCell ref="B17:C17"/>
    <mergeCell ref="B18:C18"/>
    <mergeCell ref="A255:C255"/>
    <mergeCell ref="A247:C247"/>
    <mergeCell ref="A243:A246"/>
    <mergeCell ref="E27:E31"/>
    <mergeCell ref="F27:F31"/>
    <mergeCell ref="B21:C21"/>
    <mergeCell ref="B22:C22"/>
    <mergeCell ref="B23:C23"/>
    <mergeCell ref="A25:C25"/>
    <mergeCell ref="B13:C13"/>
    <mergeCell ref="B14:D14"/>
    <mergeCell ref="I1:J1"/>
    <mergeCell ref="A6:C6"/>
    <mergeCell ref="E1:F3"/>
    <mergeCell ref="A4:C4"/>
    <mergeCell ref="B8:C8"/>
    <mergeCell ref="B12:C12"/>
    <mergeCell ref="B10:C10"/>
  </mergeCells>
  <printOptions/>
  <pageMargins left="0.7479166666666667" right="0.7479166666666667" top="0.17" bottom="0.52" header="0.5118055555555556" footer="0.5118055555555556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7"/>
  <sheetViews>
    <sheetView zoomScalePageLayoutView="0" workbookViewId="0" topLeftCell="B248">
      <selection activeCell="C262" sqref="C262"/>
    </sheetView>
  </sheetViews>
  <sheetFormatPr defaultColWidth="9.00390625" defaultRowHeight="12.75"/>
  <cols>
    <col min="1" max="1" width="9.00390625" style="204" customWidth="1"/>
    <col min="2" max="2" width="9.421875" style="204" customWidth="1"/>
    <col min="3" max="3" width="66.7109375" style="204" customWidth="1"/>
    <col min="4" max="4" width="13.8515625" style="204" hidden="1" customWidth="1"/>
    <col min="5" max="5" width="22.28125" style="203" customWidth="1"/>
    <col min="6" max="6" width="20.8515625" style="203" customWidth="1"/>
    <col min="7" max="7" width="21.00390625" style="203" customWidth="1"/>
    <col min="8" max="8" width="18.7109375" style="203" customWidth="1"/>
    <col min="9" max="9" width="16.00390625" style="203" customWidth="1"/>
    <col min="10" max="10" width="17.8515625" style="203" customWidth="1"/>
    <col min="11" max="11" width="9.00390625" style="203" customWidth="1"/>
    <col min="12" max="16384" width="9.00390625" style="204" customWidth="1"/>
  </cols>
  <sheetData>
    <row r="1" spans="5:10" s="201" customFormat="1" ht="15.75" customHeight="1">
      <c r="E1" s="399" t="s">
        <v>126</v>
      </c>
      <c r="F1" s="399"/>
      <c r="I1" s="397"/>
      <c r="J1" s="397"/>
    </row>
    <row r="2" spans="1:10" ht="18.75">
      <c r="A2" s="202"/>
      <c r="B2" s="202"/>
      <c r="C2" s="202"/>
      <c r="D2" s="202"/>
      <c r="E2" s="399"/>
      <c r="F2" s="399"/>
      <c r="G2" s="202"/>
      <c r="H2" s="202"/>
      <c r="I2" s="202"/>
      <c r="J2" s="202"/>
    </row>
    <row r="3" spans="1:10" ht="18.75">
      <c r="A3" s="205"/>
      <c r="B3" s="205"/>
      <c r="C3" s="205"/>
      <c r="D3" s="205"/>
      <c r="E3" s="399"/>
      <c r="F3" s="399"/>
      <c r="G3" s="205"/>
      <c r="H3" s="205"/>
      <c r="I3" s="205"/>
      <c r="J3" s="205"/>
    </row>
    <row r="4" spans="1:11" s="207" customFormat="1" ht="18.75">
      <c r="A4" s="400" t="s">
        <v>95</v>
      </c>
      <c r="B4" s="400"/>
      <c r="C4" s="400"/>
      <c r="D4" s="206"/>
      <c r="E4" s="202"/>
      <c r="F4" s="202"/>
      <c r="G4" s="202"/>
      <c r="H4" s="202"/>
      <c r="I4" s="202"/>
      <c r="J4" s="205"/>
      <c r="K4" s="205"/>
    </row>
    <row r="5" spans="1:11" s="207" customFormat="1" ht="18.75">
      <c r="A5" s="208"/>
      <c r="B5" s="208"/>
      <c r="C5" s="208"/>
      <c r="D5" s="206"/>
      <c r="E5" s="202"/>
      <c r="F5" s="202"/>
      <c r="G5" s="202"/>
      <c r="H5" s="202"/>
      <c r="I5" s="202"/>
      <c r="J5" s="205"/>
      <c r="K5" s="205"/>
    </row>
    <row r="6" spans="1:11" s="207" customFormat="1" ht="18.75">
      <c r="A6" s="398" t="s">
        <v>111</v>
      </c>
      <c r="B6" s="398"/>
      <c r="C6" s="398"/>
      <c r="D6" s="206"/>
      <c r="E6" s="202"/>
      <c r="F6" s="202"/>
      <c r="G6" s="202"/>
      <c r="H6" s="202"/>
      <c r="I6" s="202"/>
      <c r="J6" s="205"/>
      <c r="K6" s="205"/>
    </row>
    <row r="7" spans="1:11" s="207" customFormat="1" ht="18.75">
      <c r="A7" s="209"/>
      <c r="B7" s="209"/>
      <c r="C7" s="208"/>
      <c r="D7" s="206"/>
      <c r="E7" s="202"/>
      <c r="F7" s="202"/>
      <c r="G7" s="202"/>
      <c r="H7" s="202"/>
      <c r="I7" s="202"/>
      <c r="J7" s="205"/>
      <c r="K7" s="205"/>
    </row>
    <row r="8" spans="1:11" s="207" customFormat="1" ht="18.75">
      <c r="A8" s="210" t="s">
        <v>2</v>
      </c>
      <c r="B8" s="401" t="s">
        <v>96</v>
      </c>
      <c r="C8" s="402"/>
      <c r="D8" s="211"/>
      <c r="E8" s="211" t="s">
        <v>88</v>
      </c>
      <c r="F8" s="211" t="s">
        <v>89</v>
      </c>
      <c r="G8" s="202"/>
      <c r="H8" s="202"/>
      <c r="I8" s="202"/>
      <c r="J8" s="205"/>
      <c r="K8" s="205"/>
    </row>
    <row r="9" spans="1:11" s="207" customFormat="1" ht="18.75">
      <c r="A9" s="210"/>
      <c r="B9" s="212"/>
      <c r="C9" s="213"/>
      <c r="D9" s="211"/>
      <c r="E9" s="211"/>
      <c r="F9" s="211"/>
      <c r="G9" s="202"/>
      <c r="H9" s="202"/>
      <c r="I9" s="202"/>
      <c r="J9" s="205"/>
      <c r="K9" s="205"/>
    </row>
    <row r="10" spans="1:5" s="214" customFormat="1" ht="18.75">
      <c r="A10" s="214" t="s">
        <v>6</v>
      </c>
      <c r="B10" s="392" t="s">
        <v>7</v>
      </c>
      <c r="C10" s="393"/>
      <c r="E10" s="215">
        <f>E11+E12</f>
        <v>2583459</v>
      </c>
    </row>
    <row r="11" spans="1:11" s="207" customFormat="1" ht="18.75">
      <c r="A11" s="210"/>
      <c r="B11" s="216" t="s">
        <v>118</v>
      </c>
      <c r="C11" s="213"/>
      <c r="D11" s="211"/>
      <c r="E11" s="217">
        <v>493873</v>
      </c>
      <c r="F11" s="211"/>
      <c r="G11" s="202"/>
      <c r="H11" s="202"/>
      <c r="I11" s="202"/>
      <c r="J11" s="205"/>
      <c r="K11" s="205"/>
    </row>
    <row r="12" spans="1:11" s="207" customFormat="1" ht="51.75" customHeight="1">
      <c r="A12" s="210"/>
      <c r="B12" s="394" t="s">
        <v>130</v>
      </c>
      <c r="C12" s="395"/>
      <c r="D12" s="211"/>
      <c r="E12" s="217">
        <v>2089586</v>
      </c>
      <c r="F12" s="217"/>
      <c r="G12" s="202"/>
      <c r="H12" s="202"/>
      <c r="I12" s="202"/>
      <c r="J12" s="205"/>
      <c r="K12" s="205"/>
    </row>
    <row r="13" spans="1:11" s="221" customFormat="1" ht="22.5" customHeight="1">
      <c r="A13" s="214" t="s">
        <v>127</v>
      </c>
      <c r="B13" s="392" t="s">
        <v>51</v>
      </c>
      <c r="C13" s="393"/>
      <c r="D13" s="218"/>
      <c r="E13" s="215">
        <f>E14</f>
        <v>0</v>
      </c>
      <c r="F13" s="215">
        <f>F14+F15</f>
        <v>0</v>
      </c>
      <c r="G13" s="219"/>
      <c r="H13" s="219"/>
      <c r="I13" s="219"/>
      <c r="J13" s="220"/>
      <c r="K13" s="220"/>
    </row>
    <row r="14" spans="1:11" s="221" customFormat="1" ht="78" customHeight="1">
      <c r="A14" s="222"/>
      <c r="B14" s="394" t="s">
        <v>121</v>
      </c>
      <c r="C14" s="395"/>
      <c r="D14" s="396"/>
      <c r="E14" s="211"/>
      <c r="F14" s="217"/>
      <c r="G14" s="219">
        <v>6260</v>
      </c>
      <c r="H14" s="219"/>
      <c r="I14" s="219"/>
      <c r="J14" s="220"/>
      <c r="K14" s="220"/>
    </row>
    <row r="15" spans="1:11" s="207" customFormat="1" ht="79.5" customHeight="1">
      <c r="A15" s="210"/>
      <c r="B15" s="394" t="s">
        <v>128</v>
      </c>
      <c r="C15" s="396"/>
      <c r="D15" s="211"/>
      <c r="E15" s="217"/>
      <c r="F15" s="217"/>
      <c r="G15" s="202"/>
      <c r="H15" s="202"/>
      <c r="I15" s="202">
        <v>2030</v>
      </c>
      <c r="J15" s="205"/>
      <c r="K15" s="205"/>
    </row>
    <row r="16" spans="1:11" s="221" customFormat="1" ht="22.5" customHeight="1" hidden="1">
      <c r="A16" s="223">
        <v>758</v>
      </c>
      <c r="B16" s="392" t="s">
        <v>49</v>
      </c>
      <c r="C16" s="393"/>
      <c r="D16" s="218"/>
      <c r="E16" s="215">
        <f>E17+E18</f>
        <v>0</v>
      </c>
      <c r="F16" s="215">
        <f>F17+F18</f>
        <v>0</v>
      </c>
      <c r="G16" s="219"/>
      <c r="H16" s="219"/>
      <c r="I16" s="219"/>
      <c r="J16" s="220"/>
      <c r="K16" s="220"/>
    </row>
    <row r="17" spans="1:11" s="207" customFormat="1" ht="47.25" customHeight="1" hidden="1">
      <c r="A17" s="210"/>
      <c r="B17" s="394" t="s">
        <v>123</v>
      </c>
      <c r="C17" s="396"/>
      <c r="D17" s="211"/>
      <c r="E17" s="217"/>
      <c r="F17" s="217"/>
      <c r="G17" s="202"/>
      <c r="H17" s="202"/>
      <c r="I17" s="202">
        <v>633</v>
      </c>
      <c r="J17" s="205"/>
      <c r="K17" s="205"/>
    </row>
    <row r="18" spans="1:11" s="207" customFormat="1" ht="54.75" customHeight="1" hidden="1">
      <c r="A18" s="210"/>
      <c r="B18" s="394" t="s">
        <v>124</v>
      </c>
      <c r="C18" s="396"/>
      <c r="D18" s="211"/>
      <c r="E18" s="217"/>
      <c r="F18" s="217"/>
      <c r="G18" s="202"/>
      <c r="H18" s="202"/>
      <c r="I18" s="202"/>
      <c r="J18" s="205"/>
      <c r="K18" s="205"/>
    </row>
    <row r="19" spans="1:11" s="221" customFormat="1" ht="18.75" hidden="1">
      <c r="A19" s="224">
        <v>758</v>
      </c>
      <c r="B19" s="417" t="s">
        <v>129</v>
      </c>
      <c r="C19" s="418"/>
      <c r="D19" s="218"/>
      <c r="E19" s="215">
        <f>E20</f>
        <v>0</v>
      </c>
      <c r="F19" s="215">
        <f>F20</f>
        <v>0</v>
      </c>
      <c r="G19" s="219"/>
      <c r="H19" s="219"/>
      <c r="I19" s="219"/>
      <c r="J19" s="220"/>
      <c r="K19" s="220"/>
    </row>
    <row r="20" spans="1:11" s="207" customFormat="1" ht="42" customHeight="1" hidden="1">
      <c r="A20" s="210"/>
      <c r="B20" s="394" t="s">
        <v>119</v>
      </c>
      <c r="C20" s="396"/>
      <c r="D20" s="211"/>
      <c r="E20" s="217"/>
      <c r="F20" s="217"/>
      <c r="G20" s="202"/>
      <c r="H20" s="202"/>
      <c r="I20" s="202">
        <v>2010</v>
      </c>
      <c r="J20" s="205"/>
      <c r="K20" s="205"/>
    </row>
    <row r="21" spans="1:11" s="221" customFormat="1" ht="18.75" hidden="1">
      <c r="A21" s="224">
        <v>751</v>
      </c>
      <c r="B21" s="413" t="s">
        <v>39</v>
      </c>
      <c r="C21" s="414"/>
      <c r="D21" s="218"/>
      <c r="E21" s="215">
        <f>E22</f>
        <v>0</v>
      </c>
      <c r="F21" s="215">
        <f>F22</f>
        <v>0</v>
      </c>
      <c r="G21" s="219"/>
      <c r="H21" s="219"/>
      <c r="I21" s="219"/>
      <c r="J21" s="220"/>
      <c r="K21" s="220"/>
    </row>
    <row r="22" spans="1:11" s="207" customFormat="1" ht="42" customHeight="1" hidden="1">
      <c r="A22" s="210"/>
      <c r="B22" s="394" t="s">
        <v>97</v>
      </c>
      <c r="C22" s="396"/>
      <c r="D22" s="211"/>
      <c r="E22" s="217"/>
      <c r="F22" s="217"/>
      <c r="G22" s="202"/>
      <c r="H22" s="202"/>
      <c r="I22" s="202">
        <v>201</v>
      </c>
      <c r="J22" s="205"/>
      <c r="K22" s="205"/>
    </row>
    <row r="23" spans="1:11" s="232" customFormat="1" ht="21" customHeight="1">
      <c r="A23" s="225"/>
      <c r="B23" s="415" t="s">
        <v>84</v>
      </c>
      <c r="C23" s="416"/>
      <c r="D23" s="226"/>
      <c r="E23" s="227">
        <f>E10+E13</f>
        <v>2583459</v>
      </c>
      <c r="F23" s="227">
        <f>F13+F16</f>
        <v>0</v>
      </c>
      <c r="G23" s="228"/>
      <c r="H23" s="229">
        <f>E23-F23</f>
        <v>2583459</v>
      </c>
      <c r="I23" s="228"/>
      <c r="J23" s="230">
        <f>F23-E23</f>
        <v>-2583459</v>
      </c>
      <c r="K23" s="231"/>
    </row>
    <row r="24" spans="1:11" s="207" customFormat="1" ht="18.75">
      <c r="A24" s="208"/>
      <c r="B24" s="208"/>
      <c r="C24" s="208"/>
      <c r="D24" s="206"/>
      <c r="E24" s="202"/>
      <c r="F24" s="202"/>
      <c r="G24" s="202"/>
      <c r="H24" s="202"/>
      <c r="I24" s="202"/>
      <c r="J24" s="205"/>
      <c r="K24" s="205"/>
    </row>
    <row r="25" spans="1:11" s="207" customFormat="1" ht="18.75">
      <c r="A25" s="398" t="s">
        <v>112</v>
      </c>
      <c r="B25" s="398"/>
      <c r="C25" s="398"/>
      <c r="D25" s="206"/>
      <c r="E25" s="202"/>
      <c r="F25" s="202"/>
      <c r="G25" s="202"/>
      <c r="H25" s="202"/>
      <c r="I25" s="202"/>
      <c r="J25" s="202"/>
      <c r="K25" s="205"/>
    </row>
    <row r="26" spans="1:11" s="207" customFormat="1" ht="18.75">
      <c r="A26" s="233"/>
      <c r="B26" s="233"/>
      <c r="C26" s="233"/>
      <c r="D26" s="233"/>
      <c r="E26" s="233"/>
      <c r="F26" s="233"/>
      <c r="G26" s="202"/>
      <c r="H26" s="202"/>
      <c r="I26" s="202"/>
      <c r="J26" s="202"/>
      <c r="K26" s="205"/>
    </row>
    <row r="27" spans="1:10" ht="18.75" hidden="1">
      <c r="A27" s="234"/>
      <c r="B27" s="235"/>
      <c r="C27" s="236"/>
      <c r="D27" s="237"/>
      <c r="E27" s="410" t="s">
        <v>88</v>
      </c>
      <c r="F27" s="410" t="s">
        <v>89</v>
      </c>
      <c r="G27" s="205"/>
      <c r="H27" s="205"/>
      <c r="I27" s="205"/>
      <c r="J27" s="205"/>
    </row>
    <row r="28" spans="1:10" ht="18.75" hidden="1">
      <c r="A28" s="238"/>
      <c r="B28" s="239"/>
      <c r="C28" s="240"/>
      <c r="D28" s="241" t="s">
        <v>0</v>
      </c>
      <c r="E28" s="411"/>
      <c r="F28" s="411"/>
      <c r="G28" s="242"/>
      <c r="H28" s="205"/>
      <c r="I28" s="205"/>
      <c r="J28" s="205"/>
    </row>
    <row r="29" spans="1:10" ht="18.75">
      <c r="A29" s="238"/>
      <c r="B29" s="239"/>
      <c r="C29" s="240"/>
      <c r="D29" s="241" t="s">
        <v>1</v>
      </c>
      <c r="E29" s="411"/>
      <c r="F29" s="411"/>
      <c r="G29" s="205"/>
      <c r="H29" s="205"/>
      <c r="I29" s="205"/>
      <c r="J29" s="243"/>
    </row>
    <row r="30" spans="1:10" ht="18" customHeight="1">
      <c r="A30" s="238" t="s">
        <v>2</v>
      </c>
      <c r="B30" s="239" t="s">
        <v>3</v>
      </c>
      <c r="C30" s="244" t="s">
        <v>4</v>
      </c>
      <c r="D30" s="241" t="s">
        <v>5</v>
      </c>
      <c r="E30" s="411"/>
      <c r="F30" s="411"/>
      <c r="G30" s="205"/>
      <c r="H30" s="205"/>
      <c r="I30" s="205"/>
      <c r="J30" s="245"/>
    </row>
    <row r="31" spans="1:10" ht="14.25" customHeight="1" hidden="1">
      <c r="A31" s="246"/>
      <c r="B31" s="247"/>
      <c r="C31" s="248"/>
      <c r="D31" s="249"/>
      <c r="E31" s="412"/>
      <c r="F31" s="412"/>
      <c r="G31" s="250"/>
      <c r="H31" s="251">
        <f>15451107-14978343</f>
        <v>472764</v>
      </c>
      <c r="I31" s="250"/>
      <c r="J31" s="245"/>
    </row>
    <row r="32" spans="1:12" s="255" customFormat="1" ht="10.5">
      <c r="A32" s="252">
        <v>1</v>
      </c>
      <c r="B32" s="252">
        <v>2</v>
      </c>
      <c r="C32" s="252">
        <v>3</v>
      </c>
      <c r="D32" s="252">
        <v>4</v>
      </c>
      <c r="E32" s="252">
        <v>4</v>
      </c>
      <c r="F32" s="252">
        <v>5</v>
      </c>
      <c r="G32" s="253"/>
      <c r="H32" s="253"/>
      <c r="I32" s="253"/>
      <c r="J32" s="253"/>
      <c r="K32" s="253"/>
      <c r="L32" s="254"/>
    </row>
    <row r="33" spans="1:12" s="261" customFormat="1" ht="18.75">
      <c r="A33" s="256"/>
      <c r="B33" s="257"/>
      <c r="C33" s="258"/>
      <c r="D33" s="204"/>
      <c r="E33" s="259"/>
      <c r="F33" s="256"/>
      <c r="G33" s="243"/>
      <c r="H33" s="251"/>
      <c r="I33" s="243"/>
      <c r="J33" s="243"/>
      <c r="K33" s="243"/>
      <c r="L33" s="260"/>
    </row>
    <row r="34" spans="1:25" s="269" customFormat="1" ht="18.75">
      <c r="A34" s="214" t="s">
        <v>6</v>
      </c>
      <c r="B34" s="262"/>
      <c r="C34" s="263" t="s">
        <v>7</v>
      </c>
      <c r="D34" s="264">
        <f>+D35+D44+D53+D55+D64</f>
        <v>1512819.1</v>
      </c>
      <c r="E34" s="265">
        <f>E44</f>
        <v>2854837</v>
      </c>
      <c r="F34" s="265">
        <f>F44+F55</f>
        <v>0</v>
      </c>
      <c r="G34" s="266"/>
      <c r="H34" s="266"/>
      <c r="I34" s="266"/>
      <c r="J34" s="266"/>
      <c r="K34" s="266">
        <f aca="true" t="shared" si="0" ref="K34:Y34">K35+K44+K53+K55</f>
        <v>0</v>
      </c>
      <c r="L34" s="267">
        <f t="shared" si="0"/>
        <v>0</v>
      </c>
      <c r="M34" s="268">
        <f t="shared" si="0"/>
        <v>0</v>
      </c>
      <c r="N34" s="268">
        <f t="shared" si="0"/>
        <v>0</v>
      </c>
      <c r="O34" s="268">
        <f t="shared" si="0"/>
        <v>0</v>
      </c>
      <c r="P34" s="268">
        <f t="shared" si="0"/>
        <v>0</v>
      </c>
      <c r="Q34" s="268">
        <f t="shared" si="0"/>
        <v>0</v>
      </c>
      <c r="R34" s="268">
        <f t="shared" si="0"/>
        <v>0</v>
      </c>
      <c r="S34" s="268">
        <f t="shared" si="0"/>
        <v>0</v>
      </c>
      <c r="T34" s="268">
        <f t="shared" si="0"/>
        <v>0</v>
      </c>
      <c r="U34" s="268">
        <f t="shared" si="0"/>
        <v>0</v>
      </c>
      <c r="V34" s="268">
        <f t="shared" si="0"/>
        <v>0</v>
      </c>
      <c r="W34" s="268">
        <f t="shared" si="0"/>
        <v>0</v>
      </c>
      <c r="X34" s="268">
        <f t="shared" si="0"/>
        <v>0</v>
      </c>
      <c r="Y34" s="268">
        <f t="shared" si="0"/>
        <v>0</v>
      </c>
    </row>
    <row r="35" spans="1:12" s="261" customFormat="1" ht="18.75" hidden="1">
      <c r="A35" s="270"/>
      <c r="B35" s="257" t="s">
        <v>8</v>
      </c>
      <c r="C35" s="271" t="s">
        <v>9</v>
      </c>
      <c r="D35" s="272">
        <v>80000</v>
      </c>
      <c r="E35" s="273"/>
      <c r="F35" s="273"/>
      <c r="G35" s="274"/>
      <c r="H35" s="275"/>
      <c r="I35" s="243"/>
      <c r="J35" s="275"/>
      <c r="K35" s="243"/>
      <c r="L35" s="260"/>
    </row>
    <row r="36" spans="1:12" s="261" customFormat="1" ht="37.5" hidden="1">
      <c r="A36" s="270"/>
      <c r="B36" s="257"/>
      <c r="C36" s="276" t="s">
        <v>91</v>
      </c>
      <c r="D36" s="272"/>
      <c r="E36" s="273"/>
      <c r="F36" s="273"/>
      <c r="G36" s="274"/>
      <c r="H36" s="275"/>
      <c r="I36" s="243"/>
      <c r="J36" s="275"/>
      <c r="K36" s="243"/>
      <c r="L36" s="260"/>
    </row>
    <row r="37" spans="1:12" s="261" customFormat="1" ht="37.5" hidden="1">
      <c r="A37" s="270"/>
      <c r="B37" s="257"/>
      <c r="C37" s="276" t="s">
        <v>90</v>
      </c>
      <c r="D37" s="272"/>
      <c r="E37" s="273"/>
      <c r="F37" s="273"/>
      <c r="G37" s="274"/>
      <c r="H37" s="275"/>
      <c r="I37" s="243"/>
      <c r="J37" s="275"/>
      <c r="K37" s="243"/>
      <c r="L37" s="260"/>
    </row>
    <row r="38" spans="1:12" s="261" customFormat="1" ht="18.75" hidden="1">
      <c r="A38" s="270"/>
      <c r="B38" s="257"/>
      <c r="C38" s="276" t="s">
        <v>92</v>
      </c>
      <c r="D38" s="272"/>
      <c r="E38" s="273"/>
      <c r="F38" s="273"/>
      <c r="G38" s="274"/>
      <c r="H38" s="275"/>
      <c r="I38" s="243"/>
      <c r="J38" s="275"/>
      <c r="K38" s="243"/>
      <c r="L38" s="260"/>
    </row>
    <row r="39" spans="1:12" s="261" customFormat="1" ht="18.75" hidden="1">
      <c r="A39" s="270"/>
      <c r="B39" s="257"/>
      <c r="C39" s="276" t="s">
        <v>114</v>
      </c>
      <c r="D39" s="272"/>
      <c r="E39" s="273"/>
      <c r="F39" s="273"/>
      <c r="G39" s="274"/>
      <c r="H39" s="275"/>
      <c r="I39" s="243"/>
      <c r="J39" s="275"/>
      <c r="K39" s="243"/>
      <c r="L39" s="260"/>
    </row>
    <row r="40" spans="1:12" s="261" customFormat="1" ht="42" customHeight="1" hidden="1">
      <c r="A40" s="270"/>
      <c r="B40" s="257"/>
      <c r="C40" s="276" t="s">
        <v>86</v>
      </c>
      <c r="D40" s="272"/>
      <c r="E40" s="273"/>
      <c r="F40" s="273"/>
      <c r="G40" s="274"/>
      <c r="H40" s="275"/>
      <c r="I40" s="243"/>
      <c r="J40" s="275"/>
      <c r="K40" s="243"/>
      <c r="L40" s="260"/>
    </row>
    <row r="41" spans="1:12" s="261" customFormat="1" ht="18.75" hidden="1">
      <c r="A41" s="270"/>
      <c r="B41" s="257"/>
      <c r="C41" s="276" t="s">
        <v>93</v>
      </c>
      <c r="D41" s="272"/>
      <c r="E41" s="273"/>
      <c r="F41" s="273"/>
      <c r="G41" s="274"/>
      <c r="H41" s="275"/>
      <c r="I41" s="243"/>
      <c r="J41" s="275"/>
      <c r="K41" s="243"/>
      <c r="L41" s="260"/>
    </row>
    <row r="42" spans="1:12" s="261" customFormat="1" ht="42" customHeight="1" hidden="1">
      <c r="A42" s="270"/>
      <c r="B42" s="257"/>
      <c r="C42" s="276" t="s">
        <v>94</v>
      </c>
      <c r="D42" s="272"/>
      <c r="E42" s="273"/>
      <c r="F42" s="273"/>
      <c r="G42" s="274"/>
      <c r="H42" s="275"/>
      <c r="I42" s="243"/>
      <c r="J42" s="275"/>
      <c r="K42" s="243"/>
      <c r="L42" s="260"/>
    </row>
    <row r="43" spans="1:12" s="261" customFormat="1" ht="18.75" hidden="1">
      <c r="A43" s="270"/>
      <c r="B43" s="257"/>
      <c r="C43" s="276" t="s">
        <v>87</v>
      </c>
      <c r="D43" s="272"/>
      <c r="E43" s="276"/>
      <c r="F43" s="273"/>
      <c r="G43" s="274"/>
      <c r="H43" s="275"/>
      <c r="I43" s="243"/>
      <c r="J43" s="275"/>
      <c r="K43" s="243"/>
      <c r="L43" s="260"/>
    </row>
    <row r="44" spans="1:12" s="261" customFormat="1" ht="15.75" customHeight="1">
      <c r="A44" s="270"/>
      <c r="B44" s="257" t="s">
        <v>10</v>
      </c>
      <c r="C44" s="277" t="s">
        <v>11</v>
      </c>
      <c r="D44" s="272">
        <v>1124100</v>
      </c>
      <c r="E44" s="273">
        <f>E45+E46+E47+E48+E49+E50+E51+E52</f>
        <v>2854837</v>
      </c>
      <c r="F44" s="273">
        <f>F45+F46+F47+F48+F49+F50+F51+F52</f>
        <v>0</v>
      </c>
      <c r="G44" s="274"/>
      <c r="H44" s="275"/>
      <c r="I44" s="243"/>
      <c r="J44" s="274"/>
      <c r="K44" s="243"/>
      <c r="L44" s="260"/>
    </row>
    <row r="45" spans="1:12" s="261" customFormat="1" ht="37.5">
      <c r="A45" s="270"/>
      <c r="B45" s="257"/>
      <c r="C45" s="276" t="s">
        <v>91</v>
      </c>
      <c r="D45" s="272"/>
      <c r="E45" s="273"/>
      <c r="F45" s="273"/>
      <c r="G45" s="274"/>
      <c r="H45" s="275"/>
      <c r="I45" s="243"/>
      <c r="J45" s="275"/>
      <c r="K45" s="243"/>
      <c r="L45" s="260"/>
    </row>
    <row r="46" spans="1:12" s="261" customFormat="1" ht="37.5">
      <c r="A46" s="270"/>
      <c r="B46" s="257"/>
      <c r="C46" s="276" t="s">
        <v>102</v>
      </c>
      <c r="D46" s="272"/>
      <c r="E46" s="217">
        <f>493873-111040</f>
        <v>382833</v>
      </c>
      <c r="F46" s="273"/>
      <c r="G46" s="274"/>
      <c r="H46" s="275"/>
      <c r="I46" s="243"/>
      <c r="J46" s="275"/>
      <c r="K46" s="243"/>
      <c r="L46" s="260"/>
    </row>
    <row r="47" spans="1:12" s="261" customFormat="1" ht="18.75">
      <c r="A47" s="270"/>
      <c r="B47" s="257"/>
      <c r="C47" s="276" t="s">
        <v>92</v>
      </c>
      <c r="D47" s="272"/>
      <c r="E47" s="273"/>
      <c r="F47" s="273"/>
      <c r="G47" s="274"/>
      <c r="H47" s="275"/>
      <c r="I47" s="243"/>
      <c r="J47" s="275"/>
      <c r="K47" s="243"/>
      <c r="L47" s="260"/>
    </row>
    <row r="48" spans="1:12" s="261" customFormat="1" ht="18.75">
      <c r="A48" s="270"/>
      <c r="B48" s="257"/>
      <c r="C48" s="276" t="s">
        <v>100</v>
      </c>
      <c r="D48" s="272"/>
      <c r="E48" s="273"/>
      <c r="F48" s="273"/>
      <c r="G48" s="274"/>
      <c r="H48" s="275"/>
      <c r="I48" s="243"/>
      <c r="J48" s="275"/>
      <c r="K48" s="243"/>
      <c r="L48" s="260"/>
    </row>
    <row r="49" spans="1:12" s="261" customFormat="1" ht="42" customHeight="1">
      <c r="A49" s="270"/>
      <c r="B49" s="257"/>
      <c r="C49" s="276" t="s">
        <v>101</v>
      </c>
      <c r="D49" s="272"/>
      <c r="E49" s="273">
        <v>2472004</v>
      </c>
      <c r="F49" s="273"/>
      <c r="G49" s="274"/>
      <c r="H49" s="275"/>
      <c r="I49" s="243"/>
      <c r="J49" s="275"/>
      <c r="K49" s="243"/>
      <c r="L49" s="260"/>
    </row>
    <row r="50" spans="1:12" s="261" customFormat="1" ht="18.75">
      <c r="A50" s="270"/>
      <c r="B50" s="257"/>
      <c r="C50" s="276" t="s">
        <v>93</v>
      </c>
      <c r="D50" s="272"/>
      <c r="E50" s="273"/>
      <c r="F50" s="273"/>
      <c r="G50" s="274"/>
      <c r="H50" s="275"/>
      <c r="I50" s="243"/>
      <c r="J50" s="275"/>
      <c r="K50" s="243"/>
      <c r="L50" s="260"/>
    </row>
    <row r="51" spans="1:12" s="261" customFormat="1" ht="42" customHeight="1">
      <c r="A51" s="270"/>
      <c r="B51" s="257"/>
      <c r="C51" s="276" t="s">
        <v>94</v>
      </c>
      <c r="D51" s="272"/>
      <c r="E51" s="273"/>
      <c r="F51" s="273"/>
      <c r="G51" s="274"/>
      <c r="H51" s="275"/>
      <c r="I51" s="243"/>
      <c r="J51" s="275"/>
      <c r="K51" s="243"/>
      <c r="L51" s="260"/>
    </row>
    <row r="52" spans="1:12" s="261" customFormat="1" ht="18.75">
      <c r="A52" s="270"/>
      <c r="B52" s="257"/>
      <c r="C52" s="276" t="s">
        <v>87</v>
      </c>
      <c r="D52" s="272"/>
      <c r="E52" s="276"/>
      <c r="F52" s="273"/>
      <c r="G52" s="274"/>
      <c r="H52" s="275"/>
      <c r="I52" s="243"/>
      <c r="J52" s="275"/>
      <c r="K52" s="243"/>
      <c r="L52" s="260"/>
    </row>
    <row r="53" spans="1:12" s="261" customFormat="1" ht="18.75" hidden="1">
      <c r="A53" s="270"/>
      <c r="B53" s="257" t="s">
        <v>12</v>
      </c>
      <c r="C53" s="277" t="s">
        <v>13</v>
      </c>
      <c r="D53" s="272">
        <v>15100</v>
      </c>
      <c r="E53" s="273"/>
      <c r="F53" s="273"/>
      <c r="G53" s="274"/>
      <c r="H53" s="274"/>
      <c r="I53" s="243"/>
      <c r="J53" s="274"/>
      <c r="K53" s="243"/>
      <c r="L53" s="260"/>
    </row>
    <row r="54" spans="1:12" s="261" customFormat="1" ht="18.75" hidden="1">
      <c r="A54" s="270"/>
      <c r="B54" s="257"/>
      <c r="C54" s="276" t="s">
        <v>92</v>
      </c>
      <c r="D54" s="272"/>
      <c r="E54" s="273"/>
      <c r="F54" s="273"/>
      <c r="G54" s="274"/>
      <c r="H54" s="275"/>
      <c r="I54" s="243"/>
      <c r="J54" s="275"/>
      <c r="K54" s="243"/>
      <c r="L54" s="260"/>
    </row>
    <row r="55" spans="1:12" s="261" customFormat="1" ht="18.75" hidden="1">
      <c r="A55" s="270"/>
      <c r="B55" s="257" t="s">
        <v>14</v>
      </c>
      <c r="C55" s="277" t="s">
        <v>15</v>
      </c>
      <c r="D55" s="272"/>
      <c r="E55" s="273"/>
      <c r="F55" s="273">
        <f>F62</f>
        <v>0</v>
      </c>
      <c r="G55" s="274"/>
      <c r="H55" s="275"/>
      <c r="I55" s="243"/>
      <c r="J55" s="274"/>
      <c r="K55" s="243"/>
      <c r="L55" s="260"/>
    </row>
    <row r="56" spans="1:12" s="261" customFormat="1" ht="37.5" hidden="1">
      <c r="A56" s="270"/>
      <c r="B56" s="257"/>
      <c r="C56" s="276" t="s">
        <v>91</v>
      </c>
      <c r="D56" s="272"/>
      <c r="E56" s="273"/>
      <c r="F56" s="273"/>
      <c r="G56" s="274"/>
      <c r="H56" s="275"/>
      <c r="I56" s="243"/>
      <c r="J56" s="275"/>
      <c r="K56" s="243"/>
      <c r="L56" s="260"/>
    </row>
    <row r="57" spans="1:12" s="261" customFormat="1" ht="37.5" hidden="1">
      <c r="A57" s="270"/>
      <c r="B57" s="257"/>
      <c r="C57" s="276" t="s">
        <v>90</v>
      </c>
      <c r="D57" s="272"/>
      <c r="E57" s="273"/>
      <c r="F57" s="273"/>
      <c r="G57" s="274"/>
      <c r="H57" s="275"/>
      <c r="I57" s="243"/>
      <c r="J57" s="275"/>
      <c r="K57" s="243"/>
      <c r="L57" s="260"/>
    </row>
    <row r="58" spans="1:12" s="261" customFormat="1" ht="18.75" hidden="1">
      <c r="A58" s="270"/>
      <c r="B58" s="257"/>
      <c r="C58" s="276" t="s">
        <v>92</v>
      </c>
      <c r="D58" s="272"/>
      <c r="E58" s="273"/>
      <c r="F58" s="273"/>
      <c r="G58" s="274"/>
      <c r="H58" s="275"/>
      <c r="I58" s="243"/>
      <c r="J58" s="275"/>
      <c r="K58" s="243"/>
      <c r="L58" s="260"/>
    </row>
    <row r="59" spans="1:12" s="261" customFormat="1" ht="18.75" hidden="1">
      <c r="A59" s="270"/>
      <c r="B59" s="257"/>
      <c r="C59" s="276" t="s">
        <v>85</v>
      </c>
      <c r="D59" s="272"/>
      <c r="E59" s="273"/>
      <c r="F59" s="273"/>
      <c r="G59" s="274"/>
      <c r="H59" s="275"/>
      <c r="I59" s="243"/>
      <c r="J59" s="275"/>
      <c r="K59" s="243"/>
      <c r="L59" s="260"/>
    </row>
    <row r="60" spans="1:12" s="261" customFormat="1" ht="42" customHeight="1" hidden="1">
      <c r="A60" s="270"/>
      <c r="B60" s="257"/>
      <c r="C60" s="276" t="s">
        <v>86</v>
      </c>
      <c r="D60" s="272"/>
      <c r="E60" s="273"/>
      <c r="F60" s="273"/>
      <c r="G60" s="274"/>
      <c r="H60" s="275"/>
      <c r="I60" s="243"/>
      <c r="J60" s="275"/>
      <c r="K60" s="243"/>
      <c r="L60" s="260"/>
    </row>
    <row r="61" spans="1:12" s="261" customFormat="1" ht="18.75" hidden="1">
      <c r="A61" s="270"/>
      <c r="B61" s="257"/>
      <c r="C61" s="276" t="s">
        <v>93</v>
      </c>
      <c r="D61" s="272"/>
      <c r="E61" s="273"/>
      <c r="F61" s="273"/>
      <c r="G61" s="274"/>
      <c r="H61" s="275"/>
      <c r="I61" s="243"/>
      <c r="J61" s="275"/>
      <c r="K61" s="243"/>
      <c r="L61" s="260"/>
    </row>
    <row r="62" spans="1:12" s="261" customFormat="1" ht="42" customHeight="1" hidden="1">
      <c r="A62" s="270"/>
      <c r="B62" s="257"/>
      <c r="C62" s="276" t="s">
        <v>94</v>
      </c>
      <c r="D62" s="272"/>
      <c r="E62" s="273"/>
      <c r="F62" s="273"/>
      <c r="G62" s="274" t="s">
        <v>117</v>
      </c>
      <c r="H62" s="275"/>
      <c r="I62" s="243"/>
      <c r="J62" s="275"/>
      <c r="K62" s="243"/>
      <c r="L62" s="260"/>
    </row>
    <row r="63" spans="1:12" s="261" customFormat="1" ht="18.75" hidden="1">
      <c r="A63" s="270"/>
      <c r="B63" s="257"/>
      <c r="C63" s="276" t="s">
        <v>87</v>
      </c>
      <c r="D63" s="272"/>
      <c r="E63" s="276"/>
      <c r="F63" s="273"/>
      <c r="G63" s="274"/>
      <c r="H63" s="275"/>
      <c r="I63" s="243"/>
      <c r="J63" s="275"/>
      <c r="K63" s="243"/>
      <c r="L63" s="260"/>
    </row>
    <row r="64" spans="1:12" s="261" customFormat="1" ht="18.75" hidden="1">
      <c r="A64" s="270"/>
      <c r="B64" s="257" t="s">
        <v>16</v>
      </c>
      <c r="C64" s="277" t="s">
        <v>17</v>
      </c>
      <c r="D64" s="272">
        <v>293619.1</v>
      </c>
      <c r="E64" s="273">
        <f>E65+E66</f>
        <v>0</v>
      </c>
      <c r="F64" s="273">
        <f>F65+F66</f>
        <v>0</v>
      </c>
      <c r="G64" s="274"/>
      <c r="H64" s="275"/>
      <c r="I64" s="243"/>
      <c r="J64" s="275"/>
      <c r="K64" s="243"/>
      <c r="L64" s="260"/>
    </row>
    <row r="65" spans="1:12" s="261" customFormat="1" ht="37.5" hidden="1">
      <c r="A65" s="270"/>
      <c r="B65" s="257"/>
      <c r="C65" s="276" t="s">
        <v>91</v>
      </c>
      <c r="D65" s="272"/>
      <c r="E65" s="273"/>
      <c r="F65" s="273"/>
      <c r="G65" s="274"/>
      <c r="H65" s="275"/>
      <c r="I65" s="243"/>
      <c r="J65" s="275"/>
      <c r="K65" s="243"/>
      <c r="L65" s="260"/>
    </row>
    <row r="66" spans="1:12" s="261" customFormat="1" ht="37.5" hidden="1">
      <c r="A66" s="270"/>
      <c r="B66" s="257"/>
      <c r="C66" s="276" t="s">
        <v>90</v>
      </c>
      <c r="D66" s="272"/>
      <c r="E66" s="273"/>
      <c r="F66" s="273"/>
      <c r="G66" s="274"/>
      <c r="H66" s="275"/>
      <c r="I66" s="243"/>
      <c r="J66" s="275"/>
      <c r="K66" s="243"/>
      <c r="L66" s="260"/>
    </row>
    <row r="67" spans="1:12" s="269" customFormat="1" ht="18.75" hidden="1">
      <c r="A67" s="214" t="s">
        <v>18</v>
      </c>
      <c r="B67" s="262"/>
      <c r="C67" s="263" t="s">
        <v>19</v>
      </c>
      <c r="D67" s="264"/>
      <c r="E67" s="265"/>
      <c r="F67" s="265"/>
      <c r="G67" s="266"/>
      <c r="H67" s="278"/>
      <c r="I67" s="279"/>
      <c r="J67" s="278"/>
      <c r="K67" s="279"/>
      <c r="L67" s="280"/>
    </row>
    <row r="68" spans="1:12" s="261" customFormat="1" ht="18.75" hidden="1">
      <c r="A68" s="281"/>
      <c r="B68" s="257" t="s">
        <v>20</v>
      </c>
      <c r="C68" s="277" t="s">
        <v>21</v>
      </c>
      <c r="D68" s="272"/>
      <c r="E68" s="273"/>
      <c r="F68" s="273"/>
      <c r="G68" s="274"/>
      <c r="H68" s="275"/>
      <c r="I68" s="243"/>
      <c r="J68" s="275"/>
      <c r="K68" s="243"/>
      <c r="L68" s="260"/>
    </row>
    <row r="69" spans="1:12" s="261" customFormat="1" ht="18.75" hidden="1">
      <c r="A69" s="281"/>
      <c r="B69" s="257"/>
      <c r="C69" s="277"/>
      <c r="D69" s="272"/>
      <c r="E69" s="273"/>
      <c r="F69" s="273"/>
      <c r="G69" s="274"/>
      <c r="H69" s="275"/>
      <c r="I69" s="243"/>
      <c r="J69" s="275"/>
      <c r="K69" s="243"/>
      <c r="L69" s="260"/>
    </row>
    <row r="70" spans="1:12" s="269" customFormat="1" ht="18.75" hidden="1">
      <c r="A70" s="282">
        <v>500</v>
      </c>
      <c r="B70" s="262"/>
      <c r="C70" s="263" t="s">
        <v>22</v>
      </c>
      <c r="D70" s="264">
        <v>4700</v>
      </c>
      <c r="E70" s="265"/>
      <c r="F70" s="265"/>
      <c r="G70" s="266"/>
      <c r="H70" s="278"/>
      <c r="I70" s="279"/>
      <c r="J70" s="278"/>
      <c r="K70" s="279"/>
      <c r="L70" s="280"/>
    </row>
    <row r="71" spans="1:12" s="261" customFormat="1" ht="18.75" hidden="1">
      <c r="A71" s="281"/>
      <c r="B71" s="257" t="s">
        <v>23</v>
      </c>
      <c r="C71" s="277" t="s">
        <v>17</v>
      </c>
      <c r="D71" s="272">
        <v>4700</v>
      </c>
      <c r="E71" s="273"/>
      <c r="F71" s="273"/>
      <c r="G71" s="274"/>
      <c r="H71" s="275"/>
      <c r="I71" s="243"/>
      <c r="J71" s="275"/>
      <c r="K71" s="243"/>
      <c r="L71" s="260"/>
    </row>
    <row r="72" spans="1:12" s="261" customFormat="1" ht="18.75" hidden="1">
      <c r="A72" s="281"/>
      <c r="B72" s="257"/>
      <c r="C72" s="277"/>
      <c r="D72" s="272"/>
      <c r="E72" s="273"/>
      <c r="F72" s="273"/>
      <c r="G72" s="274"/>
      <c r="H72" s="275"/>
      <c r="I72" s="243"/>
      <c r="J72" s="275"/>
      <c r="K72" s="243"/>
      <c r="L72" s="260"/>
    </row>
    <row r="73" spans="1:12" s="269" customFormat="1" ht="18.75">
      <c r="A73" s="282">
        <v>600</v>
      </c>
      <c r="B73" s="283"/>
      <c r="C73" s="263" t="s">
        <v>24</v>
      </c>
      <c r="D73" s="264">
        <f>+D74+D76+D79+D81</f>
        <v>4201601</v>
      </c>
      <c r="E73" s="265">
        <f>E76+E74</f>
        <v>0</v>
      </c>
      <c r="F73" s="265">
        <f>F76+F74</f>
        <v>0</v>
      </c>
      <c r="G73" s="266"/>
      <c r="H73" s="278"/>
      <c r="I73" s="279"/>
      <c r="J73" s="266"/>
      <c r="K73" s="279"/>
      <c r="L73" s="280"/>
    </row>
    <row r="74" spans="1:12" s="261" customFormat="1" ht="18.75" hidden="1">
      <c r="A74" s="281"/>
      <c r="B74" s="284">
        <v>60014</v>
      </c>
      <c r="C74" s="277" t="s">
        <v>25</v>
      </c>
      <c r="D74" s="272">
        <v>1174650</v>
      </c>
      <c r="E74" s="273">
        <f>E75</f>
        <v>0</v>
      </c>
      <c r="F74" s="273">
        <f>F75</f>
        <v>0</v>
      </c>
      <c r="G74" s="274"/>
      <c r="H74" s="275"/>
      <c r="I74" s="243"/>
      <c r="J74" s="274"/>
      <c r="K74" s="243"/>
      <c r="L74" s="260"/>
    </row>
    <row r="75" spans="1:12" s="261" customFormat="1" ht="18.75" hidden="1">
      <c r="A75" s="281"/>
      <c r="B75" s="284"/>
      <c r="C75" s="276" t="s">
        <v>92</v>
      </c>
      <c r="D75" s="272"/>
      <c r="E75" s="273"/>
      <c r="F75" s="273"/>
      <c r="G75" s="274"/>
      <c r="H75" s="275"/>
      <c r="I75" s="243"/>
      <c r="J75" s="274"/>
      <c r="K75" s="243"/>
      <c r="L75" s="260"/>
    </row>
    <row r="76" spans="1:12" s="261" customFormat="1" ht="18.75">
      <c r="A76" s="281"/>
      <c r="B76" s="284">
        <v>60016</v>
      </c>
      <c r="C76" s="277" t="s">
        <v>26</v>
      </c>
      <c r="D76" s="272">
        <v>2961951</v>
      </c>
      <c r="E76" s="273">
        <f>E77+E78</f>
        <v>0</v>
      </c>
      <c r="F76" s="273">
        <f>F77+F78</f>
        <v>0</v>
      </c>
      <c r="G76" s="274"/>
      <c r="H76" s="275"/>
      <c r="I76" s="243"/>
      <c r="J76" s="274"/>
      <c r="K76" s="243"/>
      <c r="L76" s="260"/>
    </row>
    <row r="77" spans="1:12" s="261" customFormat="1" ht="42" customHeight="1">
      <c r="A77" s="281"/>
      <c r="B77" s="284"/>
      <c r="C77" s="276" t="s">
        <v>90</v>
      </c>
      <c r="D77" s="272"/>
      <c r="E77" s="273"/>
      <c r="F77" s="273"/>
      <c r="G77" s="274"/>
      <c r="H77" s="275"/>
      <c r="I77" s="243"/>
      <c r="J77" s="274"/>
      <c r="K77" s="243"/>
      <c r="L77" s="260"/>
    </row>
    <row r="78" spans="1:12" s="261" customFormat="1" ht="24" customHeight="1" hidden="1">
      <c r="A78" s="281"/>
      <c r="B78" s="284"/>
      <c r="C78" s="276" t="s">
        <v>87</v>
      </c>
      <c r="D78" s="272"/>
      <c r="E78" s="273"/>
      <c r="F78" s="273"/>
      <c r="G78" s="274"/>
      <c r="H78" s="275"/>
      <c r="I78" s="243"/>
      <c r="J78" s="274"/>
      <c r="K78" s="243"/>
      <c r="L78" s="260"/>
    </row>
    <row r="79" spans="1:12" s="261" customFormat="1" ht="42" customHeight="1" hidden="1">
      <c r="A79" s="281"/>
      <c r="B79" s="284">
        <v>60017</v>
      </c>
      <c r="C79" s="277" t="s">
        <v>27</v>
      </c>
      <c r="D79" s="272">
        <v>27000</v>
      </c>
      <c r="E79" s="273"/>
      <c r="F79" s="273"/>
      <c r="G79" s="274"/>
      <c r="H79" s="275"/>
      <c r="I79" s="243"/>
      <c r="J79" s="275"/>
      <c r="K79" s="243"/>
      <c r="L79" s="260"/>
    </row>
    <row r="80" spans="1:12" s="261" customFormat="1" ht="18.75" hidden="1">
      <c r="A80" s="281"/>
      <c r="B80" s="284"/>
      <c r="C80" s="277"/>
      <c r="D80" s="272"/>
      <c r="E80" s="273"/>
      <c r="F80" s="273"/>
      <c r="G80" s="274"/>
      <c r="H80" s="275"/>
      <c r="I80" s="243"/>
      <c r="J80" s="275"/>
      <c r="K80" s="243"/>
      <c r="L80" s="260"/>
    </row>
    <row r="81" spans="1:12" s="261" customFormat="1" ht="18.75" hidden="1">
      <c r="A81" s="281"/>
      <c r="B81" s="284">
        <v>60078</v>
      </c>
      <c r="C81" s="277" t="s">
        <v>103</v>
      </c>
      <c r="D81" s="272">
        <v>38000</v>
      </c>
      <c r="E81" s="273"/>
      <c r="F81" s="273">
        <f>F82</f>
        <v>0</v>
      </c>
      <c r="G81" s="274"/>
      <c r="H81" s="275"/>
      <c r="I81" s="243"/>
      <c r="J81" s="275"/>
      <c r="K81" s="243"/>
      <c r="L81" s="260"/>
    </row>
    <row r="82" spans="1:12" s="261" customFormat="1" ht="18.75" hidden="1">
      <c r="A82" s="281"/>
      <c r="B82" s="284"/>
      <c r="C82" s="277"/>
      <c r="D82" s="272"/>
      <c r="E82" s="273"/>
      <c r="F82" s="273"/>
      <c r="G82" s="274"/>
      <c r="H82" s="275"/>
      <c r="I82" s="243"/>
      <c r="J82" s="275"/>
      <c r="K82" s="243"/>
      <c r="L82" s="260"/>
    </row>
    <row r="83" spans="1:12" s="269" customFormat="1" ht="18.75">
      <c r="A83" s="282">
        <v>700</v>
      </c>
      <c r="B83" s="283"/>
      <c r="C83" s="263" t="s">
        <v>28</v>
      </c>
      <c r="D83" s="264">
        <v>287000</v>
      </c>
      <c r="E83" s="265">
        <f>E86</f>
        <v>0</v>
      </c>
      <c r="F83" s="265">
        <f>F86</f>
        <v>0</v>
      </c>
      <c r="G83" s="266"/>
      <c r="H83" s="278"/>
      <c r="I83" s="279"/>
      <c r="J83" s="266"/>
      <c r="K83" s="279"/>
      <c r="L83" s="280"/>
    </row>
    <row r="84" spans="1:12" s="261" customFormat="1" ht="18.75" hidden="1">
      <c r="A84" s="281"/>
      <c r="B84" s="284">
        <v>70004</v>
      </c>
      <c r="C84" s="277" t="s">
        <v>29</v>
      </c>
      <c r="D84" s="272">
        <v>6500</v>
      </c>
      <c r="E84" s="265"/>
      <c r="F84" s="273"/>
      <c r="G84" s="274"/>
      <c r="H84" s="275"/>
      <c r="I84" s="243"/>
      <c r="J84" s="243"/>
      <c r="K84" s="243"/>
      <c r="L84" s="260"/>
    </row>
    <row r="85" spans="1:12" s="261" customFormat="1" ht="18.75" hidden="1">
      <c r="A85" s="281"/>
      <c r="B85" s="284"/>
      <c r="C85" s="277"/>
      <c r="D85" s="272"/>
      <c r="E85" s="265">
        <f>E88</f>
        <v>0</v>
      </c>
      <c r="F85" s="273"/>
      <c r="G85" s="274"/>
      <c r="H85" s="275"/>
      <c r="I85" s="243"/>
      <c r="J85" s="243"/>
      <c r="K85" s="243"/>
      <c r="L85" s="260"/>
    </row>
    <row r="86" spans="1:12" s="261" customFormat="1" ht="18.75">
      <c r="A86" s="281"/>
      <c r="B86" s="284">
        <v>70005</v>
      </c>
      <c r="C86" s="277" t="s">
        <v>30</v>
      </c>
      <c r="D86" s="272">
        <v>177000</v>
      </c>
      <c r="E86" s="273">
        <f>E87</f>
        <v>0</v>
      </c>
      <c r="F86" s="273">
        <f>F87</f>
        <v>0</v>
      </c>
      <c r="G86" s="274"/>
      <c r="H86" s="275"/>
      <c r="I86" s="243"/>
      <c r="J86" s="274"/>
      <c r="K86" s="243"/>
      <c r="L86" s="260"/>
    </row>
    <row r="87" spans="1:12" s="261" customFormat="1" ht="18.75">
      <c r="A87" s="281"/>
      <c r="B87" s="284"/>
      <c r="C87" s="276" t="s">
        <v>87</v>
      </c>
      <c r="D87" s="285"/>
      <c r="E87" s="273"/>
      <c r="F87" s="273">
        <v>0</v>
      </c>
      <c r="G87" s="274"/>
      <c r="H87" s="275"/>
      <c r="I87" s="243"/>
      <c r="J87" s="243"/>
      <c r="K87" s="243"/>
      <c r="L87" s="260"/>
    </row>
    <row r="88" spans="1:12" s="269" customFormat="1" ht="18.75" hidden="1">
      <c r="A88" s="282">
        <v>710</v>
      </c>
      <c r="B88" s="283"/>
      <c r="C88" s="263" t="s">
        <v>31</v>
      </c>
      <c r="D88" s="264">
        <v>73800</v>
      </c>
      <c r="E88" s="265"/>
      <c r="F88" s="265"/>
      <c r="G88" s="266"/>
      <c r="H88" s="278"/>
      <c r="I88" s="279"/>
      <c r="J88" s="279"/>
      <c r="K88" s="279"/>
      <c r="L88" s="280"/>
    </row>
    <row r="89" spans="1:12" s="291" customFormat="1" ht="18.75" hidden="1">
      <c r="A89" s="286"/>
      <c r="B89" s="260">
        <v>71004</v>
      </c>
      <c r="C89" s="277" t="s">
        <v>32</v>
      </c>
      <c r="D89" s="287">
        <v>67800</v>
      </c>
      <c r="E89" s="273"/>
      <c r="F89" s="288"/>
      <c r="G89" s="289"/>
      <c r="H89" s="289"/>
      <c r="I89" s="203"/>
      <c r="J89" s="203"/>
      <c r="K89" s="203"/>
      <c r="L89" s="290"/>
    </row>
    <row r="90" spans="1:12" s="291" customFormat="1" ht="18.75" hidden="1">
      <c r="A90" s="286"/>
      <c r="B90" s="260">
        <v>71035</v>
      </c>
      <c r="C90" s="277" t="s">
        <v>33</v>
      </c>
      <c r="D90" s="287">
        <v>6000</v>
      </c>
      <c r="E90" s="273"/>
      <c r="F90" s="288"/>
      <c r="G90" s="289"/>
      <c r="H90" s="289"/>
      <c r="I90" s="203"/>
      <c r="J90" s="203"/>
      <c r="K90" s="203"/>
      <c r="L90" s="290"/>
    </row>
    <row r="91" spans="1:12" s="297" customFormat="1" ht="18.75" hidden="1">
      <c r="A91" s="292"/>
      <c r="B91" s="293"/>
      <c r="C91" s="294"/>
      <c r="D91" s="295"/>
      <c r="E91" s="273"/>
      <c r="F91" s="288"/>
      <c r="G91" s="289"/>
      <c r="H91" s="289"/>
      <c r="I91" s="203"/>
      <c r="J91" s="289"/>
      <c r="K91" s="203"/>
      <c r="L91" s="296"/>
    </row>
    <row r="92" spans="1:12" s="303" customFormat="1" ht="18.75" hidden="1">
      <c r="A92" s="282">
        <v>750</v>
      </c>
      <c r="B92" s="282"/>
      <c r="C92" s="298" t="s">
        <v>34</v>
      </c>
      <c r="D92" s="299">
        <v>2964067.17</v>
      </c>
      <c r="E92" s="265">
        <f>E93+E95+E97+E100+E102</f>
        <v>0</v>
      </c>
      <c r="F92" s="265">
        <f>F93+F97</f>
        <v>0</v>
      </c>
      <c r="G92" s="300"/>
      <c r="H92" s="300"/>
      <c r="I92" s="301"/>
      <c r="J92" s="300"/>
      <c r="K92" s="301"/>
      <c r="L92" s="302"/>
    </row>
    <row r="93" spans="1:12" s="286" customFormat="1" ht="18.75" hidden="1">
      <c r="A93" s="281"/>
      <c r="B93" s="281">
        <v>75011</v>
      </c>
      <c r="C93" s="304" t="s">
        <v>35</v>
      </c>
      <c r="D93" s="305">
        <v>191267.17</v>
      </c>
      <c r="E93" s="273">
        <f>E94</f>
        <v>0</v>
      </c>
      <c r="F93" s="288">
        <f>F94</f>
        <v>0</v>
      </c>
      <c r="G93" s="289"/>
      <c r="H93" s="289"/>
      <c r="I93" s="203"/>
      <c r="J93" s="289"/>
      <c r="K93" s="203"/>
      <c r="L93" s="306"/>
    </row>
    <row r="94" spans="1:12" s="286" customFormat="1" ht="39" customHeight="1" hidden="1">
      <c r="A94" s="281"/>
      <c r="B94" s="281"/>
      <c r="C94" s="276" t="s">
        <v>90</v>
      </c>
      <c r="D94" s="305"/>
      <c r="E94" s="273"/>
      <c r="F94" s="288"/>
      <c r="G94" s="289"/>
      <c r="H94" s="289"/>
      <c r="I94" s="203"/>
      <c r="J94" s="289"/>
      <c r="K94" s="203"/>
      <c r="L94" s="306"/>
    </row>
    <row r="95" spans="1:12" s="286" customFormat="1" ht="18.75" hidden="1">
      <c r="A95" s="281"/>
      <c r="B95" s="281">
        <v>75022</v>
      </c>
      <c r="C95" s="304" t="s">
        <v>36</v>
      </c>
      <c r="D95" s="305">
        <v>225550</v>
      </c>
      <c r="E95" s="273">
        <f>E96</f>
        <v>0</v>
      </c>
      <c r="F95" s="288"/>
      <c r="G95" s="289"/>
      <c r="H95" s="289"/>
      <c r="I95" s="203"/>
      <c r="J95" s="289"/>
      <c r="K95" s="203"/>
      <c r="L95" s="306"/>
    </row>
    <row r="96" spans="1:12" s="286" customFormat="1" ht="18.75" hidden="1">
      <c r="A96" s="281"/>
      <c r="B96" s="281"/>
      <c r="C96" s="276" t="s">
        <v>114</v>
      </c>
      <c r="D96" s="305"/>
      <c r="E96" s="273"/>
      <c r="F96" s="288"/>
      <c r="G96" s="289"/>
      <c r="H96" s="289"/>
      <c r="I96" s="203"/>
      <c r="J96" s="289"/>
      <c r="K96" s="203"/>
      <c r="L96" s="306"/>
    </row>
    <row r="97" spans="1:12" s="286" customFormat="1" ht="18.75" hidden="1">
      <c r="A97" s="281"/>
      <c r="B97" s="281">
        <v>75023</v>
      </c>
      <c r="C97" s="304" t="s">
        <v>37</v>
      </c>
      <c r="D97" s="305">
        <v>2187650</v>
      </c>
      <c r="E97" s="273">
        <f>E98+E99</f>
        <v>0</v>
      </c>
      <c r="F97" s="273">
        <f>F98+F99</f>
        <v>0</v>
      </c>
      <c r="G97" s="289"/>
      <c r="H97" s="289"/>
      <c r="I97" s="203"/>
      <c r="J97" s="289"/>
      <c r="K97" s="203"/>
      <c r="L97" s="306"/>
    </row>
    <row r="98" spans="1:12" s="286" customFormat="1" ht="27.75" customHeight="1" hidden="1">
      <c r="A98" s="281"/>
      <c r="B98" s="281"/>
      <c r="C98" s="276" t="s">
        <v>94</v>
      </c>
      <c r="D98" s="305"/>
      <c r="E98" s="273"/>
      <c r="F98" s="288"/>
      <c r="G98" s="289"/>
      <c r="H98" s="289"/>
      <c r="I98" s="203"/>
      <c r="J98" s="289"/>
      <c r="K98" s="203"/>
      <c r="L98" s="306"/>
    </row>
    <row r="99" spans="1:12" s="286" customFormat="1" ht="34.5" customHeight="1" hidden="1">
      <c r="A99" s="281"/>
      <c r="B99" s="281"/>
      <c r="C99" s="276" t="s">
        <v>90</v>
      </c>
      <c r="D99" s="305"/>
      <c r="E99" s="273"/>
      <c r="F99" s="288"/>
      <c r="G99" s="289"/>
      <c r="H99" s="289"/>
      <c r="I99" s="203"/>
      <c r="J99" s="289"/>
      <c r="K99" s="203"/>
      <c r="L99" s="306"/>
    </row>
    <row r="100" spans="1:12" s="286" customFormat="1" ht="18.75" hidden="1">
      <c r="A100" s="281"/>
      <c r="B100" s="281">
        <v>75075</v>
      </c>
      <c r="C100" s="304" t="s">
        <v>38</v>
      </c>
      <c r="D100" s="305">
        <v>119000</v>
      </c>
      <c r="E100" s="273">
        <f>E101</f>
        <v>0</v>
      </c>
      <c r="F100" s="288"/>
      <c r="G100" s="289"/>
      <c r="H100" s="289"/>
      <c r="I100" s="203"/>
      <c r="J100" s="289"/>
      <c r="K100" s="203"/>
      <c r="L100" s="306"/>
    </row>
    <row r="101" spans="1:12" s="286" customFormat="1" ht="37.5" hidden="1">
      <c r="A101" s="281"/>
      <c r="B101" s="281"/>
      <c r="C101" s="276" t="s">
        <v>90</v>
      </c>
      <c r="D101" s="305"/>
      <c r="E101" s="273"/>
      <c r="F101" s="288"/>
      <c r="G101" s="289"/>
      <c r="H101" s="289"/>
      <c r="I101" s="203"/>
      <c r="J101" s="289"/>
      <c r="K101" s="203"/>
      <c r="L101" s="306"/>
    </row>
    <row r="102" spans="1:12" s="286" customFormat="1" ht="18.75" hidden="1">
      <c r="A102" s="281"/>
      <c r="B102" s="281">
        <v>75095</v>
      </c>
      <c r="C102" s="304" t="s">
        <v>21</v>
      </c>
      <c r="D102" s="305">
        <v>240600</v>
      </c>
      <c r="E102" s="273">
        <f>E103</f>
        <v>0</v>
      </c>
      <c r="F102" s="288"/>
      <c r="G102" s="289"/>
      <c r="H102" s="289"/>
      <c r="I102" s="203"/>
      <c r="J102" s="289"/>
      <c r="K102" s="203"/>
      <c r="L102" s="306"/>
    </row>
    <row r="103" spans="1:12" s="286" customFormat="1" ht="37.5" hidden="1">
      <c r="A103" s="281"/>
      <c r="B103" s="281"/>
      <c r="C103" s="276" t="s">
        <v>90</v>
      </c>
      <c r="D103" s="305"/>
      <c r="E103" s="273"/>
      <c r="F103" s="288"/>
      <c r="G103" s="289"/>
      <c r="H103" s="289"/>
      <c r="I103" s="203"/>
      <c r="J103" s="289"/>
      <c r="K103" s="203"/>
      <c r="L103" s="306"/>
    </row>
    <row r="104" spans="1:12" s="303" customFormat="1" ht="37.5" hidden="1">
      <c r="A104" s="282">
        <v>751</v>
      </c>
      <c r="B104" s="282"/>
      <c r="C104" s="307" t="s">
        <v>39</v>
      </c>
      <c r="D104" s="299">
        <v>31604</v>
      </c>
      <c r="E104" s="265">
        <f>E105</f>
        <v>0</v>
      </c>
      <c r="F104" s="265">
        <f>F105</f>
        <v>0</v>
      </c>
      <c r="G104" s="300"/>
      <c r="H104" s="300"/>
      <c r="I104" s="301"/>
      <c r="J104" s="300"/>
      <c r="K104" s="301"/>
      <c r="L104" s="302"/>
    </row>
    <row r="105" spans="1:12" s="286" customFormat="1" ht="18.75" hidden="1">
      <c r="A105" s="281"/>
      <c r="B105" s="281">
        <v>75107</v>
      </c>
      <c r="C105" s="304" t="s">
        <v>98</v>
      </c>
      <c r="D105" s="305">
        <v>2289</v>
      </c>
      <c r="E105" s="273">
        <f>E106+E107</f>
        <v>0</v>
      </c>
      <c r="F105" s="273">
        <f>F106+F107</f>
        <v>0</v>
      </c>
      <c r="G105" s="289"/>
      <c r="H105" s="289"/>
      <c r="I105" s="203"/>
      <c r="J105" s="289"/>
      <c r="K105" s="203"/>
      <c r="L105" s="306"/>
    </row>
    <row r="106" spans="1:12" s="286" customFormat="1" ht="18.75" hidden="1">
      <c r="A106" s="281"/>
      <c r="B106" s="281"/>
      <c r="C106" s="276" t="s">
        <v>100</v>
      </c>
      <c r="D106" s="305"/>
      <c r="E106" s="273"/>
      <c r="F106" s="288"/>
      <c r="G106" s="289"/>
      <c r="H106" s="289"/>
      <c r="I106" s="203"/>
      <c r="J106" s="289"/>
      <c r="K106" s="203"/>
      <c r="L106" s="306"/>
    </row>
    <row r="107" spans="1:12" s="286" customFormat="1" ht="37.5" hidden="1">
      <c r="A107" s="281"/>
      <c r="B107" s="281"/>
      <c r="C107" s="276" t="s">
        <v>90</v>
      </c>
      <c r="D107" s="305"/>
      <c r="E107" s="273"/>
      <c r="F107" s="288"/>
      <c r="G107" s="289"/>
      <c r="H107" s="289"/>
      <c r="I107" s="203"/>
      <c r="J107" s="289"/>
      <c r="K107" s="203"/>
      <c r="L107" s="306"/>
    </row>
    <row r="108" spans="1:12" s="286" customFormat="1" ht="18.75" hidden="1">
      <c r="A108" s="281"/>
      <c r="B108" s="281">
        <v>75113</v>
      </c>
      <c r="C108" s="304" t="s">
        <v>40</v>
      </c>
      <c r="D108" s="305">
        <v>29315</v>
      </c>
      <c r="E108" s="273"/>
      <c r="F108" s="288"/>
      <c r="G108" s="289"/>
      <c r="H108" s="289"/>
      <c r="I108" s="203"/>
      <c r="J108" s="289"/>
      <c r="K108" s="203"/>
      <c r="L108" s="306"/>
    </row>
    <row r="109" spans="1:12" s="286" customFormat="1" ht="18.75" hidden="1">
      <c r="A109" s="281"/>
      <c r="B109" s="281"/>
      <c r="C109" s="304"/>
      <c r="D109" s="305"/>
      <c r="E109" s="273"/>
      <c r="F109" s="288"/>
      <c r="G109" s="289"/>
      <c r="H109" s="289"/>
      <c r="I109" s="203"/>
      <c r="J109" s="289"/>
      <c r="K109" s="203"/>
      <c r="L109" s="306"/>
    </row>
    <row r="110" spans="1:12" s="303" customFormat="1" ht="42" customHeight="1" hidden="1">
      <c r="A110" s="282">
        <v>754</v>
      </c>
      <c r="B110" s="282"/>
      <c r="C110" s="298" t="s">
        <v>41</v>
      </c>
      <c r="D110" s="299">
        <f>+D111+D113+D114+D118+D120</f>
        <v>467250</v>
      </c>
      <c r="E110" s="265">
        <f>E114</f>
        <v>220000</v>
      </c>
      <c r="F110" s="265">
        <f>F114+F120</f>
        <v>0</v>
      </c>
      <c r="G110" s="300"/>
      <c r="H110" s="300"/>
      <c r="I110" s="301"/>
      <c r="J110" s="300"/>
      <c r="K110" s="301"/>
      <c r="L110" s="302"/>
    </row>
    <row r="111" spans="1:12" s="286" customFormat="1" ht="18.75" hidden="1">
      <c r="A111" s="281"/>
      <c r="B111" s="281">
        <v>75403</v>
      </c>
      <c r="C111" s="304" t="s">
        <v>42</v>
      </c>
      <c r="D111" s="305">
        <v>23600</v>
      </c>
      <c r="E111" s="273"/>
      <c r="F111" s="288">
        <f>F112</f>
        <v>0</v>
      </c>
      <c r="G111" s="289"/>
      <c r="H111" s="289"/>
      <c r="I111" s="203"/>
      <c r="J111" s="289"/>
      <c r="K111" s="203"/>
      <c r="L111" s="306"/>
    </row>
    <row r="112" spans="1:12" s="286" customFormat="1" ht="18.75" hidden="1">
      <c r="A112" s="281"/>
      <c r="B112" s="281"/>
      <c r="C112" s="308" t="s">
        <v>87</v>
      </c>
      <c r="D112" s="305"/>
      <c r="E112" s="273"/>
      <c r="F112" s="288"/>
      <c r="G112" s="289"/>
      <c r="H112" s="289"/>
      <c r="I112" s="203"/>
      <c r="J112" s="289"/>
      <c r="K112" s="203"/>
      <c r="L112" s="306"/>
    </row>
    <row r="113" spans="1:12" s="286" customFormat="1" ht="18.75" hidden="1">
      <c r="A113" s="281"/>
      <c r="B113" s="281">
        <v>75404</v>
      </c>
      <c r="C113" s="304" t="s">
        <v>43</v>
      </c>
      <c r="D113" s="305">
        <v>21400</v>
      </c>
      <c r="E113" s="273"/>
      <c r="F113" s="288"/>
      <c r="G113" s="289"/>
      <c r="H113" s="289"/>
      <c r="I113" s="203"/>
      <c r="J113" s="289"/>
      <c r="K113" s="203"/>
      <c r="L113" s="306"/>
    </row>
    <row r="114" spans="1:12" s="312" customFormat="1" ht="18.75" hidden="1">
      <c r="A114" s="256"/>
      <c r="B114" s="284">
        <v>75412</v>
      </c>
      <c r="C114" s="309" t="s">
        <v>44</v>
      </c>
      <c r="D114" s="310">
        <v>386300</v>
      </c>
      <c r="E114" s="273">
        <f>E117+E118+E119</f>
        <v>220000</v>
      </c>
      <c r="F114" s="273">
        <f>F117+F118+F119</f>
        <v>0</v>
      </c>
      <c r="G114" s="289"/>
      <c r="H114" s="289"/>
      <c r="I114" s="203"/>
      <c r="J114" s="289"/>
      <c r="K114" s="203"/>
      <c r="L114" s="311"/>
    </row>
    <row r="115" spans="1:12" s="312" customFormat="1" ht="37.5" hidden="1">
      <c r="A115" s="256"/>
      <c r="B115" s="284"/>
      <c r="C115" s="276" t="s">
        <v>90</v>
      </c>
      <c r="D115" s="310"/>
      <c r="E115" s="273"/>
      <c r="F115" s="288"/>
      <c r="G115" s="289"/>
      <c r="H115" s="289"/>
      <c r="I115" s="203"/>
      <c r="J115" s="289"/>
      <c r="K115" s="203"/>
      <c r="L115" s="311"/>
    </row>
    <row r="116" spans="1:12" s="312" customFormat="1" ht="18.75" hidden="1">
      <c r="A116" s="256"/>
      <c r="B116" s="284"/>
      <c r="C116" s="276" t="s">
        <v>92</v>
      </c>
      <c r="D116" s="310"/>
      <c r="E116" s="273"/>
      <c r="F116" s="288"/>
      <c r="G116" s="289"/>
      <c r="H116" s="289"/>
      <c r="I116" s="203"/>
      <c r="J116" s="289"/>
      <c r="K116" s="203"/>
      <c r="L116" s="311"/>
    </row>
    <row r="117" spans="1:12" s="312" customFormat="1" ht="18.75" hidden="1">
      <c r="A117" s="256"/>
      <c r="B117" s="284"/>
      <c r="C117" s="276" t="s">
        <v>87</v>
      </c>
      <c r="D117" s="310"/>
      <c r="E117" s="273">
        <v>220000</v>
      </c>
      <c r="F117" s="288"/>
      <c r="G117" s="289"/>
      <c r="H117" s="289"/>
      <c r="I117" s="203"/>
      <c r="J117" s="289"/>
      <c r="K117" s="203"/>
      <c r="L117" s="311"/>
    </row>
    <row r="118" spans="1:12" s="291" customFormat="1" ht="37.5" hidden="1">
      <c r="A118" s="281"/>
      <c r="B118" s="260"/>
      <c r="C118" s="308" t="s">
        <v>90</v>
      </c>
      <c r="D118" s="287">
        <v>27450</v>
      </c>
      <c r="E118" s="273"/>
      <c r="F118" s="288"/>
      <c r="G118" s="289"/>
      <c r="H118" s="289"/>
      <c r="I118" s="203"/>
      <c r="J118" s="289"/>
      <c r="K118" s="203"/>
      <c r="L118" s="290"/>
    </row>
    <row r="119" spans="1:12" s="291" customFormat="1" ht="18.75" hidden="1">
      <c r="A119" s="281"/>
      <c r="B119" s="260"/>
      <c r="C119" s="276" t="s">
        <v>92</v>
      </c>
      <c r="D119" s="287"/>
      <c r="E119" s="273"/>
      <c r="F119" s="288"/>
      <c r="G119" s="289"/>
      <c r="H119" s="289"/>
      <c r="I119" s="203"/>
      <c r="J119" s="289"/>
      <c r="K119" s="203"/>
      <c r="L119" s="290"/>
    </row>
    <row r="120" spans="1:12" s="291" customFormat="1" ht="18.75" hidden="1">
      <c r="A120" s="286"/>
      <c r="B120" s="260">
        <v>75416</v>
      </c>
      <c r="C120" s="277" t="s">
        <v>122</v>
      </c>
      <c r="D120" s="287">
        <v>8500</v>
      </c>
      <c r="E120" s="273">
        <f>E121</f>
        <v>0</v>
      </c>
      <c r="F120" s="273">
        <f>F121+F122</f>
        <v>0</v>
      </c>
      <c r="G120" s="289"/>
      <c r="H120" s="289"/>
      <c r="I120" s="203"/>
      <c r="J120" s="289"/>
      <c r="K120" s="203"/>
      <c r="L120" s="290"/>
    </row>
    <row r="121" spans="1:12" s="291" customFormat="1" ht="18.75" hidden="1">
      <c r="A121" s="286"/>
      <c r="B121" s="260"/>
      <c r="C121" s="276" t="s">
        <v>92</v>
      </c>
      <c r="D121" s="287"/>
      <c r="E121" s="273"/>
      <c r="F121" s="288"/>
      <c r="G121" s="289"/>
      <c r="H121" s="289"/>
      <c r="I121" s="203"/>
      <c r="J121" s="289"/>
      <c r="K121" s="203"/>
      <c r="L121" s="290"/>
    </row>
    <row r="122" spans="1:12" s="291" customFormat="1" ht="18.75" hidden="1">
      <c r="A122" s="281"/>
      <c r="B122" s="260"/>
      <c r="C122" s="276" t="s">
        <v>87</v>
      </c>
      <c r="G122" s="289"/>
      <c r="H122" s="289"/>
      <c r="I122" s="203"/>
      <c r="J122" s="289"/>
      <c r="K122" s="203"/>
      <c r="L122" s="290"/>
    </row>
    <row r="123" spans="1:12" s="317" customFormat="1" ht="37.5" hidden="1">
      <c r="A123" s="282">
        <v>756</v>
      </c>
      <c r="B123" s="280"/>
      <c r="C123" s="313" t="s">
        <v>45</v>
      </c>
      <c r="D123" s="314">
        <v>60500</v>
      </c>
      <c r="E123" s="265">
        <f>E125</f>
        <v>0</v>
      </c>
      <c r="F123" s="315"/>
      <c r="G123" s="300"/>
      <c r="H123" s="300"/>
      <c r="I123" s="301"/>
      <c r="J123" s="300"/>
      <c r="K123" s="301"/>
      <c r="L123" s="316"/>
    </row>
    <row r="124" spans="1:12" s="291" customFormat="1" ht="33" customHeight="1" hidden="1">
      <c r="A124" s="281"/>
      <c r="B124" s="260">
        <v>75647</v>
      </c>
      <c r="C124" s="294" t="s">
        <v>46</v>
      </c>
      <c r="D124" s="287">
        <v>60500</v>
      </c>
      <c r="E124" s="273">
        <f>E125</f>
        <v>0</v>
      </c>
      <c r="F124" s="288"/>
      <c r="G124" s="289"/>
      <c r="H124" s="289"/>
      <c r="I124" s="203"/>
      <c r="J124" s="289"/>
      <c r="K124" s="203"/>
      <c r="L124" s="290"/>
    </row>
    <row r="125" spans="1:12" s="291" customFormat="1" ht="37.5" hidden="1">
      <c r="A125" s="281"/>
      <c r="B125" s="318"/>
      <c r="C125" s="308" t="s">
        <v>90</v>
      </c>
      <c r="D125" s="319"/>
      <c r="E125" s="273"/>
      <c r="F125" s="288"/>
      <c r="G125" s="289"/>
      <c r="H125" s="289"/>
      <c r="I125" s="203"/>
      <c r="J125" s="289"/>
      <c r="K125" s="203"/>
      <c r="L125" s="290"/>
    </row>
    <row r="126" spans="1:12" s="317" customFormat="1" ht="18.75" hidden="1">
      <c r="A126" s="282">
        <v>757</v>
      </c>
      <c r="B126" s="280"/>
      <c r="C126" s="320" t="s">
        <v>47</v>
      </c>
      <c r="D126" s="314">
        <v>270000</v>
      </c>
      <c r="E126" s="265">
        <f>E127</f>
        <v>0</v>
      </c>
      <c r="F126" s="315"/>
      <c r="G126" s="300"/>
      <c r="H126" s="300"/>
      <c r="I126" s="300"/>
      <c r="J126" s="300"/>
      <c r="K126" s="301"/>
      <c r="L126" s="316"/>
    </row>
    <row r="127" spans="1:12" s="291" customFormat="1" ht="18.75" hidden="1">
      <c r="A127" s="281"/>
      <c r="B127" s="260">
        <v>75702</v>
      </c>
      <c r="C127" s="277" t="s">
        <v>48</v>
      </c>
      <c r="D127" s="287">
        <v>270000</v>
      </c>
      <c r="E127" s="273"/>
      <c r="F127" s="288"/>
      <c r="G127" s="289"/>
      <c r="H127" s="289"/>
      <c r="I127" s="289"/>
      <c r="J127" s="289"/>
      <c r="K127" s="203"/>
      <c r="L127" s="290"/>
    </row>
    <row r="128" spans="1:12" s="291" customFormat="1" ht="18.75" hidden="1">
      <c r="A128" s="281"/>
      <c r="B128" s="260"/>
      <c r="C128" s="277"/>
      <c r="D128" s="287"/>
      <c r="E128" s="273"/>
      <c r="F128" s="288"/>
      <c r="G128" s="289"/>
      <c r="H128" s="289"/>
      <c r="I128" s="289"/>
      <c r="J128" s="289"/>
      <c r="K128" s="203"/>
      <c r="L128" s="290"/>
    </row>
    <row r="129" spans="1:12" s="291" customFormat="1" ht="18.75" hidden="1">
      <c r="A129" s="281"/>
      <c r="B129" s="260">
        <v>75478</v>
      </c>
      <c r="C129" s="277" t="s">
        <v>99</v>
      </c>
      <c r="D129" s="287"/>
      <c r="E129" s="273"/>
      <c r="F129" s="288">
        <f>F130</f>
        <v>0</v>
      </c>
      <c r="G129" s="289"/>
      <c r="H129" s="289"/>
      <c r="I129" s="289"/>
      <c r="J129" s="289"/>
      <c r="K129" s="203"/>
      <c r="L129" s="290"/>
    </row>
    <row r="130" spans="1:12" s="291" customFormat="1" ht="37.5" hidden="1">
      <c r="A130" s="281"/>
      <c r="B130" s="260"/>
      <c r="C130" s="276" t="s">
        <v>90</v>
      </c>
      <c r="D130" s="287"/>
      <c r="E130" s="273"/>
      <c r="F130" s="288"/>
      <c r="G130" s="289"/>
      <c r="H130" s="289"/>
      <c r="I130" s="289"/>
      <c r="J130" s="289"/>
      <c r="K130" s="203"/>
      <c r="L130" s="290"/>
    </row>
    <row r="131" spans="1:12" s="317" customFormat="1" ht="18.75" hidden="1">
      <c r="A131" s="282">
        <v>758</v>
      </c>
      <c r="B131" s="280"/>
      <c r="C131" s="263" t="s">
        <v>49</v>
      </c>
      <c r="D131" s="314"/>
      <c r="E131" s="265">
        <f>E132</f>
        <v>0</v>
      </c>
      <c r="F131" s="265">
        <f>F132</f>
        <v>0</v>
      </c>
      <c r="G131" s="300"/>
      <c r="H131" s="300"/>
      <c r="I131" s="300"/>
      <c r="J131" s="300"/>
      <c r="K131" s="301"/>
      <c r="L131" s="316"/>
    </row>
    <row r="132" spans="1:12" s="291" customFormat="1" ht="18.75" hidden="1">
      <c r="A132" s="281"/>
      <c r="B132" s="260">
        <v>75818</v>
      </c>
      <c r="C132" s="277" t="s">
        <v>50</v>
      </c>
      <c r="D132" s="287"/>
      <c r="E132" s="273"/>
      <c r="F132" s="288"/>
      <c r="G132" s="289"/>
      <c r="H132" s="289"/>
      <c r="I132" s="203"/>
      <c r="J132" s="289"/>
      <c r="K132" s="203"/>
      <c r="L132" s="290"/>
    </row>
    <row r="133" spans="1:12" s="291" customFormat="1" ht="18.75" hidden="1">
      <c r="A133" s="281"/>
      <c r="B133" s="260"/>
      <c r="D133" s="287"/>
      <c r="E133" s="273"/>
      <c r="F133" s="288"/>
      <c r="G133" s="203"/>
      <c r="H133" s="289"/>
      <c r="I133" s="203"/>
      <c r="J133" s="289"/>
      <c r="K133" s="203"/>
      <c r="L133" s="290"/>
    </row>
    <row r="134" spans="1:12" s="317" customFormat="1" ht="18.75">
      <c r="A134" s="282">
        <v>801</v>
      </c>
      <c r="B134" s="280"/>
      <c r="C134" s="317" t="s">
        <v>51</v>
      </c>
      <c r="D134" s="314">
        <f>+D136+D141+D144+D149+D152+D153+D155+D157+D160</f>
        <v>14535753</v>
      </c>
      <c r="E134" s="265">
        <f>E136+E144+E149+E153+E141</f>
        <v>0</v>
      </c>
      <c r="F134" s="265">
        <f>F136+F144+F149+F153</f>
        <v>0</v>
      </c>
      <c r="G134" s="300"/>
      <c r="H134" s="300"/>
      <c r="I134" s="300"/>
      <c r="J134" s="300"/>
      <c r="K134" s="301"/>
      <c r="L134" s="316"/>
    </row>
    <row r="135" spans="1:12" s="291" customFormat="1" ht="18.75" hidden="1">
      <c r="A135" s="286"/>
      <c r="B135" s="260"/>
      <c r="D135" s="287"/>
      <c r="E135" s="273"/>
      <c r="F135" s="288"/>
      <c r="G135" s="289"/>
      <c r="H135" s="289"/>
      <c r="I135" s="289"/>
      <c r="J135" s="289"/>
      <c r="K135" s="203"/>
      <c r="L135" s="290"/>
    </row>
    <row r="136" spans="1:12" s="291" customFormat="1" ht="18.75">
      <c r="A136" s="286"/>
      <c r="B136" s="260">
        <v>80101</v>
      </c>
      <c r="C136" s="291" t="s">
        <v>52</v>
      </c>
      <c r="D136" s="287">
        <v>8626053</v>
      </c>
      <c r="E136" s="288">
        <f>E137+E138+E140</f>
        <v>0</v>
      </c>
      <c r="F136" s="288">
        <f>F137+F139+F140+F169</f>
        <v>0</v>
      </c>
      <c r="G136" s="289"/>
      <c r="H136" s="289"/>
      <c r="I136" s="289"/>
      <c r="J136" s="289"/>
      <c r="K136" s="203"/>
      <c r="L136" s="290"/>
    </row>
    <row r="137" spans="1:12" s="291" customFormat="1" ht="37.5">
      <c r="A137" s="286"/>
      <c r="B137" s="260"/>
      <c r="C137" s="276" t="s">
        <v>91</v>
      </c>
      <c r="D137" s="287"/>
      <c r="E137" s="288"/>
      <c r="F137" s="288"/>
      <c r="G137" s="289"/>
      <c r="H137" s="289"/>
      <c r="I137" s="289"/>
      <c r="J137" s="289"/>
      <c r="K137" s="203"/>
      <c r="L137" s="290"/>
    </row>
    <row r="138" spans="1:12" s="291" customFormat="1" ht="18.75" hidden="1">
      <c r="A138" s="286"/>
      <c r="B138" s="260"/>
      <c r="C138" s="276" t="s">
        <v>85</v>
      </c>
      <c r="D138" s="287"/>
      <c r="E138" s="288"/>
      <c r="F138" s="288"/>
      <c r="G138" s="289"/>
      <c r="H138" s="289"/>
      <c r="I138" s="289"/>
      <c r="J138" s="289"/>
      <c r="K138" s="203"/>
      <c r="L138" s="290"/>
    </row>
    <row r="139" spans="1:12" s="291" customFormat="1" ht="18.75">
      <c r="A139" s="286"/>
      <c r="B139" s="260"/>
      <c r="C139" s="276" t="s">
        <v>94</v>
      </c>
      <c r="D139" s="287"/>
      <c r="E139" s="288"/>
      <c r="F139" s="288"/>
      <c r="G139" s="289"/>
      <c r="H139" s="289"/>
      <c r="I139" s="289"/>
      <c r="J139" s="289"/>
      <c r="K139" s="203"/>
      <c r="L139" s="290"/>
    </row>
    <row r="140" spans="1:12" s="291" customFormat="1" ht="37.5">
      <c r="A140" s="286"/>
      <c r="B140" s="260"/>
      <c r="C140" s="276" t="s">
        <v>86</v>
      </c>
      <c r="D140" s="287"/>
      <c r="E140" s="288"/>
      <c r="F140" s="288"/>
      <c r="G140" s="289"/>
      <c r="H140" s="289"/>
      <c r="I140" s="289"/>
      <c r="J140" s="289"/>
      <c r="K140" s="203"/>
      <c r="L140" s="290"/>
    </row>
    <row r="141" spans="1:12" s="291" customFormat="1" ht="18.75" hidden="1">
      <c r="A141" s="286"/>
      <c r="B141" s="260">
        <v>80103</v>
      </c>
      <c r="C141" s="291" t="s">
        <v>53</v>
      </c>
      <c r="D141" s="287">
        <v>717380</v>
      </c>
      <c r="E141" s="288">
        <f>E142</f>
        <v>0</v>
      </c>
      <c r="F141" s="288"/>
      <c r="G141" s="289"/>
      <c r="H141" s="289"/>
      <c r="I141" s="289"/>
      <c r="J141" s="289"/>
      <c r="K141" s="203"/>
      <c r="L141" s="290"/>
    </row>
    <row r="142" spans="1:12" s="291" customFormat="1" ht="37.5" hidden="1">
      <c r="A142" s="286"/>
      <c r="B142" s="260"/>
      <c r="C142" s="276" t="s">
        <v>90</v>
      </c>
      <c r="D142" s="287"/>
      <c r="E142" s="288"/>
      <c r="F142" s="288"/>
      <c r="G142" s="289"/>
      <c r="H142" s="289"/>
      <c r="I142" s="289"/>
      <c r="J142" s="289"/>
      <c r="K142" s="203"/>
      <c r="L142" s="290"/>
    </row>
    <row r="143" spans="1:12" s="291" customFormat="1" ht="18.75" hidden="1">
      <c r="A143" s="286"/>
      <c r="B143" s="260"/>
      <c r="C143" s="276" t="s">
        <v>87</v>
      </c>
      <c r="D143" s="287"/>
      <c r="E143" s="288"/>
      <c r="F143" s="288"/>
      <c r="G143" s="289"/>
      <c r="H143" s="289"/>
      <c r="I143" s="289"/>
      <c r="J143" s="289"/>
      <c r="K143" s="203"/>
      <c r="L143" s="290"/>
    </row>
    <row r="144" spans="1:12" s="291" customFormat="1" ht="18.75" hidden="1">
      <c r="A144" s="286"/>
      <c r="B144" s="260">
        <v>80104</v>
      </c>
      <c r="C144" s="291" t="s">
        <v>54</v>
      </c>
      <c r="D144" s="287">
        <v>901950</v>
      </c>
      <c r="E144" s="288">
        <f>E146+E147</f>
        <v>0</v>
      </c>
      <c r="F144" s="288"/>
      <c r="G144" s="289"/>
      <c r="H144" s="289"/>
      <c r="I144" s="289"/>
      <c r="J144" s="289"/>
      <c r="K144" s="203"/>
      <c r="L144" s="290"/>
    </row>
    <row r="145" spans="1:12" s="291" customFormat="1" ht="18.75" hidden="1">
      <c r="A145" s="286"/>
      <c r="B145" s="260"/>
      <c r="C145" s="297" t="s">
        <v>116</v>
      </c>
      <c r="D145" s="287"/>
      <c r="E145" s="288"/>
      <c r="F145" s="288"/>
      <c r="G145" s="289"/>
      <c r="H145" s="289"/>
      <c r="I145" s="289"/>
      <c r="J145" s="289"/>
      <c r="K145" s="203"/>
      <c r="L145" s="290"/>
    </row>
    <row r="146" spans="1:12" s="291" customFormat="1" ht="37.5" hidden="1">
      <c r="A146" s="286"/>
      <c r="B146" s="260"/>
      <c r="C146" s="276" t="s">
        <v>91</v>
      </c>
      <c r="D146" s="287"/>
      <c r="E146" s="288"/>
      <c r="F146" s="288"/>
      <c r="G146" s="289"/>
      <c r="H146" s="289"/>
      <c r="I146" s="289"/>
      <c r="J146" s="289"/>
      <c r="K146" s="203"/>
      <c r="L146" s="290"/>
    </row>
    <row r="147" spans="1:12" s="291" customFormat="1" ht="37.5" hidden="1">
      <c r="A147" s="286"/>
      <c r="B147" s="260"/>
      <c r="C147" s="276" t="s">
        <v>90</v>
      </c>
      <c r="D147" s="287"/>
      <c r="E147" s="288"/>
      <c r="F147" s="288"/>
      <c r="G147" s="289"/>
      <c r="H147" s="289"/>
      <c r="I147" s="289"/>
      <c r="J147" s="289"/>
      <c r="K147" s="203"/>
      <c r="L147" s="290"/>
    </row>
    <row r="148" spans="1:12" s="291" customFormat="1" ht="37.5" hidden="1">
      <c r="A148" s="286"/>
      <c r="B148" s="260"/>
      <c r="C148" s="276" t="s">
        <v>113</v>
      </c>
      <c r="D148" s="287"/>
      <c r="E148" s="288"/>
      <c r="F148" s="288"/>
      <c r="G148" s="289"/>
      <c r="H148" s="289"/>
      <c r="I148" s="289"/>
      <c r="J148" s="289"/>
      <c r="K148" s="203"/>
      <c r="L148" s="290"/>
    </row>
    <row r="149" spans="1:12" s="291" customFormat="1" ht="18.75" hidden="1">
      <c r="A149" s="286"/>
      <c r="B149" s="260">
        <v>80110</v>
      </c>
      <c r="C149" s="291" t="s">
        <v>55</v>
      </c>
      <c r="D149" s="287">
        <v>3423190</v>
      </c>
      <c r="E149" s="288">
        <f>E150+E151</f>
        <v>0</v>
      </c>
      <c r="F149" s="288"/>
      <c r="G149" s="289"/>
      <c r="H149" s="289"/>
      <c r="I149" s="289"/>
      <c r="J149" s="289"/>
      <c r="K149" s="203"/>
      <c r="L149" s="290"/>
    </row>
    <row r="150" spans="1:12" s="291" customFormat="1" ht="37.5" hidden="1">
      <c r="A150" s="286"/>
      <c r="B150" s="260"/>
      <c r="C150" s="276" t="s">
        <v>90</v>
      </c>
      <c r="D150" s="287"/>
      <c r="E150" s="288"/>
      <c r="F150" s="288"/>
      <c r="G150" s="289"/>
      <c r="H150" s="289"/>
      <c r="I150" s="289"/>
      <c r="J150" s="289"/>
      <c r="K150" s="203"/>
      <c r="L150" s="290"/>
    </row>
    <row r="151" spans="1:12" s="291" customFormat="1" ht="37.5" hidden="1">
      <c r="A151" s="286"/>
      <c r="B151" s="260"/>
      <c r="C151" s="276" t="s">
        <v>90</v>
      </c>
      <c r="D151" s="287"/>
      <c r="E151" s="288"/>
      <c r="F151" s="288"/>
      <c r="G151" s="289"/>
      <c r="H151" s="289"/>
      <c r="I151" s="289"/>
      <c r="J151" s="289"/>
      <c r="K151" s="203"/>
      <c r="L151" s="290"/>
    </row>
    <row r="152" spans="1:12" s="291" customFormat="1" ht="18.75" hidden="1">
      <c r="A152" s="286"/>
      <c r="B152" s="260">
        <v>80113</v>
      </c>
      <c r="C152" s="291" t="s">
        <v>56</v>
      </c>
      <c r="D152" s="287">
        <v>181200</v>
      </c>
      <c r="E152" s="288"/>
      <c r="F152" s="288"/>
      <c r="G152" s="289"/>
      <c r="H152" s="289"/>
      <c r="I152" s="289"/>
      <c r="J152" s="289"/>
      <c r="K152" s="203"/>
      <c r="L152" s="290"/>
    </row>
    <row r="153" spans="1:12" s="291" customFormat="1" ht="18.75" hidden="1">
      <c r="A153" s="286"/>
      <c r="B153" s="260">
        <v>80148</v>
      </c>
      <c r="C153" s="291" t="s">
        <v>110</v>
      </c>
      <c r="D153" s="287">
        <v>293180</v>
      </c>
      <c r="E153" s="288">
        <f>E154</f>
        <v>0</v>
      </c>
      <c r="F153" s="288"/>
      <c r="G153" s="289"/>
      <c r="H153" s="289"/>
      <c r="I153" s="289"/>
      <c r="J153" s="289"/>
      <c r="K153" s="203"/>
      <c r="L153" s="290"/>
    </row>
    <row r="154" spans="1:12" s="291" customFormat="1" ht="37.5" customHeight="1" hidden="1">
      <c r="A154" s="286"/>
      <c r="B154" s="260"/>
      <c r="C154" s="276" t="s">
        <v>91</v>
      </c>
      <c r="D154" s="287"/>
      <c r="E154" s="288"/>
      <c r="F154" s="288"/>
      <c r="G154" s="289"/>
      <c r="H154" s="289"/>
      <c r="I154" s="289"/>
      <c r="J154" s="289"/>
      <c r="K154" s="203"/>
      <c r="L154" s="290"/>
    </row>
    <row r="155" spans="1:12" s="291" customFormat="1" ht="18.75" hidden="1">
      <c r="A155" s="286"/>
      <c r="B155" s="260">
        <v>80195</v>
      </c>
      <c r="C155" s="291" t="s">
        <v>17</v>
      </c>
      <c r="D155" s="287">
        <v>115300</v>
      </c>
      <c r="E155" s="288"/>
      <c r="F155" s="288"/>
      <c r="G155" s="289"/>
      <c r="H155" s="289"/>
      <c r="I155" s="289"/>
      <c r="J155" s="289"/>
      <c r="K155" s="203"/>
      <c r="L155" s="290"/>
    </row>
    <row r="156" spans="1:12" s="291" customFormat="1" ht="37.5" hidden="1">
      <c r="A156" s="286"/>
      <c r="B156" s="260"/>
      <c r="C156" s="276" t="s">
        <v>91</v>
      </c>
      <c r="D156" s="287"/>
      <c r="E156" s="288"/>
      <c r="F156" s="288"/>
      <c r="G156" s="289"/>
      <c r="H156" s="289"/>
      <c r="I156" s="289"/>
      <c r="J156" s="289"/>
      <c r="K156" s="203"/>
      <c r="L156" s="290"/>
    </row>
    <row r="157" spans="1:12" s="291" customFormat="1" ht="18.75" hidden="1">
      <c r="A157" s="286"/>
      <c r="B157" s="260">
        <v>80114</v>
      </c>
      <c r="C157" s="291" t="s">
        <v>57</v>
      </c>
      <c r="D157" s="287">
        <v>264050</v>
      </c>
      <c r="E157" s="288"/>
      <c r="F157" s="288"/>
      <c r="G157" s="289"/>
      <c r="H157" s="289"/>
      <c r="I157" s="289"/>
      <c r="J157" s="289"/>
      <c r="K157" s="203"/>
      <c r="L157" s="290"/>
    </row>
    <row r="158" spans="1:12" s="291" customFormat="1" ht="18.75" hidden="1">
      <c r="A158" s="286"/>
      <c r="B158" s="260"/>
      <c r="C158" s="276" t="s">
        <v>100</v>
      </c>
      <c r="D158" s="287"/>
      <c r="E158" s="288"/>
      <c r="F158" s="288"/>
      <c r="G158" s="289"/>
      <c r="H158" s="289"/>
      <c r="I158" s="289"/>
      <c r="J158" s="289"/>
      <c r="K158" s="203"/>
      <c r="L158" s="290"/>
    </row>
    <row r="159" spans="1:12" s="291" customFormat="1" ht="42" customHeight="1" hidden="1">
      <c r="A159" s="286"/>
      <c r="B159" s="260"/>
      <c r="C159" s="276" t="s">
        <v>87</v>
      </c>
      <c r="D159" s="287"/>
      <c r="E159" s="288"/>
      <c r="F159" s="288"/>
      <c r="G159" s="289"/>
      <c r="H159" s="289"/>
      <c r="I159" s="289"/>
      <c r="J159" s="289"/>
      <c r="K159" s="203"/>
      <c r="L159" s="290"/>
    </row>
    <row r="160" spans="1:12" s="291" customFormat="1" ht="18.75" hidden="1">
      <c r="A160" s="286"/>
      <c r="B160" s="260">
        <v>80197</v>
      </c>
      <c r="C160" s="271" t="s">
        <v>58</v>
      </c>
      <c r="D160" s="287">
        <v>13450</v>
      </c>
      <c r="E160" s="288"/>
      <c r="F160" s="288"/>
      <c r="G160" s="289"/>
      <c r="H160" s="289"/>
      <c r="I160" s="289"/>
      <c r="J160" s="289"/>
      <c r="K160" s="203"/>
      <c r="L160" s="290"/>
    </row>
    <row r="161" spans="1:12" s="291" customFormat="1" ht="18.75" hidden="1">
      <c r="A161" s="286"/>
      <c r="B161" s="260"/>
      <c r="C161" s="271"/>
      <c r="D161" s="287"/>
      <c r="E161" s="288"/>
      <c r="F161" s="288"/>
      <c r="G161" s="274"/>
      <c r="H161" s="289"/>
      <c r="I161" s="289"/>
      <c r="J161" s="289"/>
      <c r="K161" s="203"/>
      <c r="L161" s="290"/>
    </row>
    <row r="162" spans="1:12" s="317" customFormat="1" ht="18.75" hidden="1">
      <c r="A162" s="282">
        <v>851</v>
      </c>
      <c r="B162" s="280"/>
      <c r="C162" s="321" t="s">
        <v>59</v>
      </c>
      <c r="D162" s="264">
        <f>+D163+D165+D166+D167</f>
        <v>241000</v>
      </c>
      <c r="E162" s="265">
        <f>E163</f>
        <v>0</v>
      </c>
      <c r="F162" s="265"/>
      <c r="G162" s="266"/>
      <c r="H162" s="266"/>
      <c r="I162" s="278"/>
      <c r="J162" s="278"/>
      <c r="K162" s="301"/>
      <c r="L162" s="316"/>
    </row>
    <row r="163" spans="1:12" s="291" customFormat="1" ht="18.75" hidden="1">
      <c r="A163" s="286"/>
      <c r="B163" s="260">
        <v>85149</v>
      </c>
      <c r="C163" s="271" t="s">
        <v>60</v>
      </c>
      <c r="D163" s="287">
        <v>46000</v>
      </c>
      <c r="E163" s="288">
        <f>E164</f>
        <v>0</v>
      </c>
      <c r="F163" s="288"/>
      <c r="G163" s="289"/>
      <c r="H163" s="289"/>
      <c r="I163" s="289"/>
      <c r="J163" s="289"/>
      <c r="K163" s="203"/>
      <c r="L163" s="290"/>
    </row>
    <row r="164" spans="1:12" s="291" customFormat="1" ht="37.5" hidden="1">
      <c r="A164" s="286"/>
      <c r="B164" s="260"/>
      <c r="C164" s="276" t="s">
        <v>90</v>
      </c>
      <c r="D164" s="287"/>
      <c r="E164" s="288"/>
      <c r="F164" s="288"/>
      <c r="G164" s="289"/>
      <c r="H164" s="289"/>
      <c r="I164" s="289"/>
      <c r="J164" s="289"/>
      <c r="K164" s="203"/>
      <c r="L164" s="290"/>
    </row>
    <row r="165" spans="1:12" s="291" customFormat="1" ht="18.75" hidden="1">
      <c r="A165" s="286"/>
      <c r="B165" s="260">
        <v>85153</v>
      </c>
      <c r="C165" s="271" t="s">
        <v>61</v>
      </c>
      <c r="D165" s="287">
        <v>9000</v>
      </c>
      <c r="E165" s="288"/>
      <c r="F165" s="288"/>
      <c r="G165" s="289"/>
      <c r="H165" s="289"/>
      <c r="I165" s="289"/>
      <c r="J165" s="289"/>
      <c r="K165" s="203"/>
      <c r="L165" s="290"/>
    </row>
    <row r="166" spans="1:12" s="291" customFormat="1" ht="18.75" hidden="1">
      <c r="A166" s="286"/>
      <c r="B166" s="260">
        <v>85154</v>
      </c>
      <c r="C166" s="271" t="s">
        <v>62</v>
      </c>
      <c r="D166" s="287">
        <v>185000</v>
      </c>
      <c r="E166" s="288"/>
      <c r="F166" s="288"/>
      <c r="G166" s="289"/>
      <c r="H166" s="289"/>
      <c r="I166" s="289"/>
      <c r="J166" s="289"/>
      <c r="K166" s="203"/>
      <c r="L166" s="290"/>
    </row>
    <row r="167" spans="1:12" s="291" customFormat="1" ht="18.75" hidden="1">
      <c r="A167" s="286"/>
      <c r="B167" s="260">
        <v>85195</v>
      </c>
      <c r="C167" s="271" t="s">
        <v>17</v>
      </c>
      <c r="D167" s="287">
        <v>1000</v>
      </c>
      <c r="E167" s="288"/>
      <c r="F167" s="288"/>
      <c r="G167" s="289"/>
      <c r="H167" s="289"/>
      <c r="I167" s="289"/>
      <c r="J167" s="289"/>
      <c r="K167" s="203"/>
      <c r="L167" s="290"/>
    </row>
    <row r="168" spans="1:12" s="291" customFormat="1" ht="18.75" hidden="1">
      <c r="A168" s="286"/>
      <c r="B168" s="260"/>
      <c r="C168" s="271"/>
      <c r="D168" s="287"/>
      <c r="E168" s="288"/>
      <c r="F168" s="288"/>
      <c r="G168" s="289"/>
      <c r="H168" s="289"/>
      <c r="I168" s="289"/>
      <c r="J168" s="289"/>
      <c r="K168" s="203"/>
      <c r="L168" s="290"/>
    </row>
    <row r="169" spans="1:12" s="291" customFormat="1" ht="18.75">
      <c r="A169" s="286"/>
      <c r="B169" s="260"/>
      <c r="C169" s="271" t="s">
        <v>87</v>
      </c>
      <c r="D169" s="287"/>
      <c r="E169" s="288"/>
      <c r="F169" s="288"/>
      <c r="G169" s="289"/>
      <c r="H169" s="289"/>
      <c r="I169" s="289"/>
      <c r="J169" s="289"/>
      <c r="K169" s="203"/>
      <c r="L169" s="290"/>
    </row>
    <row r="170" spans="1:12" s="317" customFormat="1" ht="18.75">
      <c r="A170" s="282">
        <v>852</v>
      </c>
      <c r="B170" s="280"/>
      <c r="C170" s="321" t="s">
        <v>63</v>
      </c>
      <c r="D170" s="314">
        <f>+D171+D173+D176+D177+D180+D183+D186+D189+D192</f>
        <v>4744953</v>
      </c>
      <c r="E170" s="315">
        <f>E180+E192</f>
        <v>0</v>
      </c>
      <c r="F170" s="315">
        <f>F177+F183</f>
        <v>0</v>
      </c>
      <c r="G170" s="300"/>
      <c r="H170" s="300"/>
      <c r="I170" s="300"/>
      <c r="J170" s="300"/>
      <c r="K170" s="301"/>
      <c r="L170" s="316"/>
    </row>
    <row r="171" spans="1:12" s="291" customFormat="1" ht="42" customHeight="1" hidden="1">
      <c r="A171" s="286"/>
      <c r="B171" s="260">
        <v>85201</v>
      </c>
      <c r="C171" s="271" t="s">
        <v>64</v>
      </c>
      <c r="D171" s="287">
        <v>25000</v>
      </c>
      <c r="E171" s="288"/>
      <c r="F171" s="288">
        <f>F172</f>
        <v>0</v>
      </c>
      <c r="G171" s="289"/>
      <c r="H171" s="289"/>
      <c r="I171" s="289"/>
      <c r="J171" s="289"/>
      <c r="K171" s="203"/>
      <c r="L171" s="290"/>
    </row>
    <row r="172" spans="1:12" s="291" customFormat="1" ht="23.25" customHeight="1" hidden="1">
      <c r="A172" s="286"/>
      <c r="B172" s="260"/>
      <c r="C172" s="297" t="s">
        <v>116</v>
      </c>
      <c r="D172" s="287"/>
      <c r="E172" s="288"/>
      <c r="F172" s="288"/>
      <c r="G172" s="322">
        <v>2320</v>
      </c>
      <c r="H172" s="289"/>
      <c r="I172" s="289"/>
      <c r="J172" s="289"/>
      <c r="K172" s="203"/>
      <c r="L172" s="290"/>
    </row>
    <row r="173" spans="1:12" s="291" customFormat="1" ht="18.75" hidden="1">
      <c r="A173" s="286"/>
      <c r="B173" s="260">
        <v>85212</v>
      </c>
      <c r="C173" s="271" t="s">
        <v>65</v>
      </c>
      <c r="D173" s="287">
        <v>2867662</v>
      </c>
      <c r="E173" s="288"/>
      <c r="F173" s="288"/>
      <c r="G173" s="289"/>
      <c r="H173" s="289"/>
      <c r="I173" s="289"/>
      <c r="J173" s="289"/>
      <c r="K173" s="203"/>
      <c r="L173" s="290"/>
    </row>
    <row r="174" spans="1:12" s="291" customFormat="1" ht="37.5" hidden="1">
      <c r="A174" s="286"/>
      <c r="B174" s="260"/>
      <c r="C174" s="276" t="s">
        <v>91</v>
      </c>
      <c r="D174" s="287"/>
      <c r="E174" s="288"/>
      <c r="F174" s="288"/>
      <c r="G174" s="289"/>
      <c r="H174" s="289"/>
      <c r="I174" s="289"/>
      <c r="J174" s="289"/>
      <c r="K174" s="203"/>
      <c r="L174" s="290"/>
    </row>
    <row r="175" spans="1:12" s="291" customFormat="1" ht="37.5" hidden="1">
      <c r="A175" s="286"/>
      <c r="B175" s="260"/>
      <c r="C175" s="276" t="s">
        <v>90</v>
      </c>
      <c r="D175" s="287"/>
      <c r="E175" s="288"/>
      <c r="F175" s="288"/>
      <c r="G175" s="289"/>
      <c r="H175" s="289"/>
      <c r="I175" s="289"/>
      <c r="J175" s="289"/>
      <c r="K175" s="203"/>
      <c r="L175" s="290"/>
    </row>
    <row r="176" spans="1:12" s="291" customFormat="1" ht="18.75" hidden="1">
      <c r="A176" s="286"/>
      <c r="B176" s="260">
        <v>85213</v>
      </c>
      <c r="C176" s="271" t="s">
        <v>66</v>
      </c>
      <c r="D176" s="287">
        <v>36980</v>
      </c>
      <c r="E176" s="288"/>
      <c r="F176" s="288"/>
      <c r="G176" s="289"/>
      <c r="H176" s="289"/>
      <c r="I176" s="289"/>
      <c r="J176" s="289"/>
      <c r="K176" s="203"/>
      <c r="L176" s="290"/>
    </row>
    <row r="177" spans="1:12" s="291" customFormat="1" ht="18.75">
      <c r="A177" s="286"/>
      <c r="B177" s="260">
        <v>85214</v>
      </c>
      <c r="C177" s="271" t="s">
        <v>67</v>
      </c>
      <c r="D177" s="287">
        <v>693601</v>
      </c>
      <c r="E177" s="288"/>
      <c r="F177" s="288">
        <f>F178+F179</f>
        <v>0</v>
      </c>
      <c r="G177" s="289"/>
      <c r="H177" s="289"/>
      <c r="I177" s="289"/>
      <c r="J177" s="289"/>
      <c r="K177" s="203"/>
      <c r="L177" s="290"/>
    </row>
    <row r="178" spans="1:12" s="291" customFormat="1" ht="37.5">
      <c r="A178" s="286"/>
      <c r="B178" s="260"/>
      <c r="C178" s="276" t="s">
        <v>90</v>
      </c>
      <c r="D178" s="287"/>
      <c r="E178" s="288"/>
      <c r="F178" s="288"/>
      <c r="G178" s="289"/>
      <c r="H178" s="289"/>
      <c r="I178" s="289"/>
      <c r="J178" s="289"/>
      <c r="K178" s="203"/>
      <c r="L178" s="290"/>
    </row>
    <row r="179" spans="1:12" s="291" customFormat="1" ht="18.75">
      <c r="A179" s="286"/>
      <c r="B179" s="260"/>
      <c r="C179" s="276" t="s">
        <v>100</v>
      </c>
      <c r="D179" s="287"/>
      <c r="E179" s="288"/>
      <c r="F179" s="288"/>
      <c r="G179" s="289"/>
      <c r="H179" s="289"/>
      <c r="I179" s="289"/>
      <c r="J179" s="289"/>
      <c r="K179" s="203"/>
      <c r="L179" s="290"/>
    </row>
    <row r="180" spans="1:12" s="291" customFormat="1" ht="18.75" hidden="1">
      <c r="A180" s="286"/>
      <c r="B180" s="260">
        <v>85278</v>
      </c>
      <c r="C180" s="271" t="s">
        <v>103</v>
      </c>
      <c r="D180" s="287">
        <v>20000</v>
      </c>
      <c r="E180" s="288">
        <f>E181+E182</f>
        <v>0</v>
      </c>
      <c r="F180" s="288">
        <f>F181+F182</f>
        <v>0</v>
      </c>
      <c r="G180" s="289"/>
      <c r="H180" s="289"/>
      <c r="I180" s="289"/>
      <c r="J180" s="289"/>
      <c r="K180" s="203"/>
      <c r="L180" s="290"/>
    </row>
    <row r="181" spans="1:12" s="291" customFormat="1" ht="37.5" hidden="1">
      <c r="A181" s="286"/>
      <c r="B181" s="260"/>
      <c r="C181" s="276" t="s">
        <v>90</v>
      </c>
      <c r="D181" s="287"/>
      <c r="E181" s="288"/>
      <c r="F181" s="288"/>
      <c r="G181" s="289"/>
      <c r="H181" s="289"/>
      <c r="I181" s="289"/>
      <c r="J181" s="289"/>
      <c r="K181" s="203"/>
      <c r="L181" s="290"/>
    </row>
    <row r="182" spans="1:12" s="291" customFormat="1" ht="18.75" hidden="1">
      <c r="A182" s="286"/>
      <c r="B182" s="260"/>
      <c r="C182" s="276" t="s">
        <v>100</v>
      </c>
      <c r="D182" s="287"/>
      <c r="E182" s="288"/>
      <c r="F182" s="288"/>
      <c r="G182" s="289"/>
      <c r="H182" s="289"/>
      <c r="I182" s="289"/>
      <c r="J182" s="289"/>
      <c r="K182" s="203"/>
      <c r="L182" s="290"/>
    </row>
    <row r="183" spans="1:12" s="291" customFormat="1" ht="18.75">
      <c r="A183" s="286"/>
      <c r="B183" s="260">
        <v>85216</v>
      </c>
      <c r="C183" s="271" t="s">
        <v>131</v>
      </c>
      <c r="D183" s="287"/>
      <c r="E183" s="288"/>
      <c r="F183" s="288">
        <f>F184+F185</f>
        <v>0</v>
      </c>
      <c r="G183" s="289"/>
      <c r="H183" s="289"/>
      <c r="I183" s="289"/>
      <c r="J183" s="289"/>
      <c r="K183" s="203"/>
      <c r="L183" s="290"/>
    </row>
    <row r="184" spans="1:12" s="291" customFormat="1" ht="18.75">
      <c r="A184" s="286"/>
      <c r="B184" s="260"/>
      <c r="C184" s="276" t="s">
        <v>100</v>
      </c>
      <c r="D184" s="287"/>
      <c r="E184" s="288"/>
      <c r="F184" s="288"/>
      <c r="G184" s="289"/>
      <c r="H184" s="289"/>
      <c r="I184" s="289"/>
      <c r="J184" s="289"/>
      <c r="K184" s="203"/>
      <c r="L184" s="290"/>
    </row>
    <row r="185" spans="1:12" s="291" customFormat="1" ht="37.5">
      <c r="A185" s="286"/>
      <c r="B185" s="260"/>
      <c r="C185" s="276" t="s">
        <v>91</v>
      </c>
      <c r="D185" s="287"/>
      <c r="E185" s="288"/>
      <c r="F185" s="288"/>
      <c r="G185" s="289"/>
      <c r="H185" s="289"/>
      <c r="I185" s="289"/>
      <c r="J185" s="289"/>
      <c r="K185" s="203"/>
      <c r="L185" s="290"/>
    </row>
    <row r="186" spans="1:12" s="291" customFormat="1" ht="18.75" hidden="1">
      <c r="A186" s="286"/>
      <c r="B186" s="260">
        <v>85219</v>
      </c>
      <c r="C186" s="271" t="s">
        <v>68</v>
      </c>
      <c r="D186" s="287">
        <v>779532</v>
      </c>
      <c r="E186" s="288">
        <f>E187+E188</f>
        <v>0</v>
      </c>
      <c r="F186" s="288">
        <f>F187+F188</f>
        <v>0</v>
      </c>
      <c r="G186" s="289"/>
      <c r="H186" s="289"/>
      <c r="I186" s="289"/>
      <c r="J186" s="289"/>
      <c r="K186" s="203"/>
      <c r="L186" s="290"/>
    </row>
    <row r="187" spans="1:12" s="291" customFormat="1" ht="18.75" hidden="1">
      <c r="A187" s="286"/>
      <c r="B187" s="260"/>
      <c r="C187" s="276" t="s">
        <v>87</v>
      </c>
      <c r="D187" s="287"/>
      <c r="E187" s="288"/>
      <c r="F187" s="288"/>
      <c r="G187" s="289"/>
      <c r="H187" s="289"/>
      <c r="I187" s="289"/>
      <c r="J187" s="289"/>
      <c r="K187" s="203"/>
      <c r="L187" s="290"/>
    </row>
    <row r="188" spans="1:12" s="291" customFormat="1" ht="18.75" hidden="1">
      <c r="A188" s="286"/>
      <c r="B188" s="260"/>
      <c r="C188" s="276" t="s">
        <v>100</v>
      </c>
      <c r="D188" s="287"/>
      <c r="E188" s="288"/>
      <c r="F188" s="288"/>
      <c r="G188" s="289"/>
      <c r="H188" s="289"/>
      <c r="I188" s="289"/>
      <c r="J188" s="289"/>
      <c r="K188" s="203"/>
      <c r="L188" s="290"/>
    </row>
    <row r="189" spans="1:12" s="291" customFormat="1" ht="18.75" hidden="1">
      <c r="A189" s="286"/>
      <c r="B189" s="260">
        <v>85228</v>
      </c>
      <c r="C189" s="271" t="s">
        <v>69</v>
      </c>
      <c r="D189" s="287">
        <v>116010</v>
      </c>
      <c r="E189" s="288"/>
      <c r="F189" s="288"/>
      <c r="G189" s="289"/>
      <c r="H189" s="289"/>
      <c r="I189" s="289"/>
      <c r="J189" s="289"/>
      <c r="K189" s="203"/>
      <c r="L189" s="290"/>
    </row>
    <row r="190" spans="1:12" s="291" customFormat="1" ht="18.75" hidden="1">
      <c r="A190" s="286"/>
      <c r="B190" s="260">
        <v>85278</v>
      </c>
      <c r="C190" s="277" t="s">
        <v>99</v>
      </c>
      <c r="D190" s="287"/>
      <c r="E190" s="288"/>
      <c r="F190" s="288">
        <f>F191</f>
        <v>0</v>
      </c>
      <c r="G190" s="289"/>
      <c r="H190" s="289"/>
      <c r="I190" s="289"/>
      <c r="J190" s="289"/>
      <c r="K190" s="203"/>
      <c r="L190" s="290"/>
    </row>
    <row r="191" spans="1:12" s="291" customFormat="1" ht="18.75" hidden="1">
      <c r="A191" s="286"/>
      <c r="B191" s="260"/>
      <c r="C191" s="276" t="s">
        <v>85</v>
      </c>
      <c r="D191" s="287"/>
      <c r="E191" s="288"/>
      <c r="F191" s="288"/>
      <c r="G191" s="289"/>
      <c r="H191" s="289"/>
      <c r="I191" s="289"/>
      <c r="J191" s="289"/>
      <c r="K191" s="203"/>
      <c r="L191" s="290"/>
    </row>
    <row r="192" spans="1:12" s="291" customFormat="1" ht="18.75" hidden="1">
      <c r="A192" s="286"/>
      <c r="B192" s="260">
        <v>85295</v>
      </c>
      <c r="C192" s="271" t="s">
        <v>17</v>
      </c>
      <c r="D192" s="287">
        <v>206168</v>
      </c>
      <c r="E192" s="288">
        <f>E193+E194</f>
        <v>0</v>
      </c>
      <c r="F192" s="288">
        <f>F193+F194</f>
        <v>0</v>
      </c>
      <c r="G192" s="289"/>
      <c r="H192" s="289"/>
      <c r="I192" s="289"/>
      <c r="J192" s="289"/>
      <c r="K192" s="203"/>
      <c r="L192" s="290"/>
    </row>
    <row r="193" spans="1:12" s="291" customFormat="1" ht="37.5" hidden="1">
      <c r="A193" s="286"/>
      <c r="B193" s="260"/>
      <c r="C193" s="276" t="s">
        <v>90</v>
      </c>
      <c r="D193" s="287"/>
      <c r="E193" s="288"/>
      <c r="F193" s="288"/>
      <c r="G193" s="289"/>
      <c r="H193" s="289"/>
      <c r="I193" s="289"/>
      <c r="J193" s="289"/>
      <c r="K193" s="203"/>
      <c r="L193" s="290"/>
    </row>
    <row r="194" spans="1:12" s="291" customFormat="1" ht="18.75" hidden="1">
      <c r="A194" s="286"/>
      <c r="B194" s="260"/>
      <c r="C194" s="276" t="s">
        <v>100</v>
      </c>
      <c r="D194" s="287"/>
      <c r="E194" s="288"/>
      <c r="F194" s="288"/>
      <c r="G194" s="289"/>
      <c r="H194" s="289"/>
      <c r="I194" s="289"/>
      <c r="J194" s="289"/>
      <c r="K194" s="203"/>
      <c r="L194" s="290"/>
    </row>
    <row r="195" spans="1:12" s="291" customFormat="1" ht="18.75" hidden="1">
      <c r="A195" s="286"/>
      <c r="B195" s="260">
        <v>80197</v>
      </c>
      <c r="C195" s="291" t="s">
        <v>70</v>
      </c>
      <c r="D195" s="287">
        <v>106636</v>
      </c>
      <c r="E195" s="288"/>
      <c r="F195" s="288"/>
      <c r="G195" s="289"/>
      <c r="H195" s="289"/>
      <c r="I195" s="289"/>
      <c r="J195" s="289"/>
      <c r="K195" s="203"/>
      <c r="L195" s="290"/>
    </row>
    <row r="196" spans="1:12" s="317" customFormat="1" ht="18.75">
      <c r="A196" s="282">
        <v>854</v>
      </c>
      <c r="B196" s="280"/>
      <c r="C196" s="317" t="s">
        <v>71</v>
      </c>
      <c r="D196" s="314">
        <f>SUM(D198:D200)</f>
        <v>195878</v>
      </c>
      <c r="E196" s="315">
        <f>E198</f>
        <v>0</v>
      </c>
      <c r="F196" s="315">
        <f>F198+F200</f>
        <v>0</v>
      </c>
      <c r="G196" s="300"/>
      <c r="H196" s="300"/>
      <c r="I196" s="300"/>
      <c r="J196" s="300"/>
      <c r="K196" s="301"/>
      <c r="L196" s="316"/>
    </row>
    <row r="197" spans="1:12" s="291" customFormat="1" ht="18.75" hidden="1">
      <c r="A197" s="286"/>
      <c r="B197" s="260"/>
      <c r="D197" s="287"/>
      <c r="E197" s="288"/>
      <c r="F197" s="288"/>
      <c r="G197" s="289"/>
      <c r="H197" s="289"/>
      <c r="I197" s="289"/>
      <c r="J197" s="289"/>
      <c r="K197" s="203"/>
      <c r="L197" s="290"/>
    </row>
    <row r="198" spans="1:12" s="291" customFormat="1" ht="18.75" hidden="1">
      <c r="A198" s="286"/>
      <c r="B198" s="260">
        <v>85401</v>
      </c>
      <c r="C198" s="291" t="s">
        <v>72</v>
      </c>
      <c r="D198" s="287">
        <v>95500</v>
      </c>
      <c r="E198" s="288">
        <f>E199</f>
        <v>0</v>
      </c>
      <c r="F198" s="288">
        <f>F199</f>
        <v>0</v>
      </c>
      <c r="G198" s="289"/>
      <c r="H198" s="289"/>
      <c r="I198" s="289"/>
      <c r="J198" s="289"/>
      <c r="K198" s="203"/>
      <c r="L198" s="290"/>
    </row>
    <row r="199" spans="1:12" s="291" customFormat="1" ht="37.5" hidden="1">
      <c r="A199" s="286"/>
      <c r="B199" s="260"/>
      <c r="C199" s="276" t="s">
        <v>91</v>
      </c>
      <c r="D199" s="287"/>
      <c r="E199" s="288"/>
      <c r="F199" s="288"/>
      <c r="G199" s="289"/>
      <c r="H199" s="289"/>
      <c r="I199" s="289"/>
      <c r="J199" s="289"/>
      <c r="K199" s="203"/>
      <c r="L199" s="290"/>
    </row>
    <row r="200" spans="1:12" s="291" customFormat="1" ht="18.75">
      <c r="A200" s="286"/>
      <c r="B200" s="260">
        <v>85415</v>
      </c>
      <c r="C200" s="291" t="s">
        <v>73</v>
      </c>
      <c r="D200" s="287">
        <v>100378</v>
      </c>
      <c r="E200" s="288">
        <f>E201</f>
        <v>0</v>
      </c>
      <c r="F200" s="288">
        <f>F201</f>
        <v>0</v>
      </c>
      <c r="G200" s="289"/>
      <c r="H200" s="289"/>
      <c r="I200" s="289"/>
      <c r="J200" s="289"/>
      <c r="K200" s="203"/>
      <c r="L200" s="290"/>
    </row>
    <row r="201" spans="1:12" s="291" customFormat="1" ht="18.75">
      <c r="A201" s="286"/>
      <c r="B201" s="260"/>
      <c r="C201" s="276" t="s">
        <v>114</v>
      </c>
      <c r="D201" s="287"/>
      <c r="E201" s="288"/>
      <c r="F201" s="288"/>
      <c r="G201" s="289"/>
      <c r="H201" s="289"/>
      <c r="I201" s="289"/>
      <c r="J201" s="289"/>
      <c r="K201" s="203"/>
      <c r="L201" s="290"/>
    </row>
    <row r="202" spans="1:12" s="291" customFormat="1" ht="18.75" hidden="1">
      <c r="A202" s="286"/>
      <c r="B202" s="260">
        <v>85495</v>
      </c>
      <c r="C202" s="291" t="s">
        <v>17</v>
      </c>
      <c r="D202" s="287">
        <v>0</v>
      </c>
      <c r="E202" s="288"/>
      <c r="F202" s="288"/>
      <c r="G202" s="289"/>
      <c r="H202" s="289"/>
      <c r="I202" s="289"/>
      <c r="J202" s="289"/>
      <c r="K202" s="203"/>
      <c r="L202" s="290"/>
    </row>
    <row r="203" spans="1:12" s="291" customFormat="1" ht="18.75" hidden="1">
      <c r="A203" s="281"/>
      <c r="B203" s="260"/>
      <c r="D203" s="323"/>
      <c r="E203" s="286"/>
      <c r="F203" s="286"/>
      <c r="G203" s="203"/>
      <c r="H203" s="203"/>
      <c r="I203" s="203"/>
      <c r="J203" s="203"/>
      <c r="K203" s="203"/>
      <c r="L203" s="290"/>
    </row>
    <row r="204" spans="1:12" s="317" customFormat="1" ht="18.75">
      <c r="A204" s="282">
        <v>900</v>
      </c>
      <c r="B204" s="280"/>
      <c r="C204" s="317" t="s">
        <v>74</v>
      </c>
      <c r="D204" s="314">
        <f>+D207+D208+D209</f>
        <v>1612170</v>
      </c>
      <c r="E204" s="315">
        <f>E205+E207+E208+E209</f>
        <v>0</v>
      </c>
      <c r="F204" s="315">
        <f>F209</f>
        <v>0</v>
      </c>
      <c r="G204" s="300"/>
      <c r="H204" s="300"/>
      <c r="I204" s="301"/>
      <c r="J204" s="300"/>
      <c r="K204" s="301"/>
      <c r="L204" s="316"/>
    </row>
    <row r="205" spans="1:12" s="326" customFormat="1" ht="18.75" hidden="1">
      <c r="A205" s="324"/>
      <c r="B205" s="325">
        <v>90005</v>
      </c>
      <c r="C205" s="326" t="s">
        <v>120</v>
      </c>
      <c r="D205" s="327"/>
      <c r="E205" s="328"/>
      <c r="F205" s="328">
        <f>F206</f>
        <v>0</v>
      </c>
      <c r="G205" s="329"/>
      <c r="H205" s="329"/>
      <c r="I205" s="330"/>
      <c r="J205" s="329"/>
      <c r="K205" s="330"/>
      <c r="L205" s="331"/>
    </row>
    <row r="206" spans="1:12" s="326" customFormat="1" ht="18.75" hidden="1">
      <c r="A206" s="324"/>
      <c r="B206" s="325"/>
      <c r="C206" s="276" t="s">
        <v>87</v>
      </c>
      <c r="D206" s="327"/>
      <c r="E206" s="328"/>
      <c r="F206" s="328"/>
      <c r="G206" s="329"/>
      <c r="H206" s="329"/>
      <c r="I206" s="330"/>
      <c r="J206" s="329"/>
      <c r="K206" s="330"/>
      <c r="L206" s="331"/>
    </row>
    <row r="207" spans="1:12" s="291" customFormat="1" ht="18.75" hidden="1">
      <c r="A207" s="281"/>
      <c r="B207" s="260">
        <v>90013</v>
      </c>
      <c r="C207" s="291" t="s">
        <v>75</v>
      </c>
      <c r="D207" s="287">
        <v>348970</v>
      </c>
      <c r="E207" s="288"/>
      <c r="F207" s="288"/>
      <c r="G207" s="289"/>
      <c r="H207" s="289"/>
      <c r="I207" s="203"/>
      <c r="J207" s="289"/>
      <c r="K207" s="203"/>
      <c r="L207" s="290"/>
    </row>
    <row r="208" spans="1:12" s="291" customFormat="1" ht="18.75" hidden="1">
      <c r="A208" s="281"/>
      <c r="B208" s="260">
        <v>90015</v>
      </c>
      <c r="C208" s="291" t="s">
        <v>76</v>
      </c>
      <c r="D208" s="287">
        <v>767500</v>
      </c>
      <c r="E208" s="288"/>
      <c r="F208" s="288"/>
      <c r="G208" s="289"/>
      <c r="H208" s="289"/>
      <c r="I208" s="203"/>
      <c r="J208" s="289"/>
      <c r="K208" s="203"/>
      <c r="L208" s="290"/>
    </row>
    <row r="209" spans="1:12" s="291" customFormat="1" ht="18.75">
      <c r="A209" s="281"/>
      <c r="B209" s="260">
        <v>90095</v>
      </c>
      <c r="C209" s="291" t="s">
        <v>17</v>
      </c>
      <c r="D209" s="287">
        <v>495700</v>
      </c>
      <c r="E209" s="288">
        <f>E210+E211+E212</f>
        <v>0</v>
      </c>
      <c r="F209" s="288">
        <f>F210+F211+F212</f>
        <v>0</v>
      </c>
      <c r="G209" s="289"/>
      <c r="H209" s="289"/>
      <c r="I209" s="203"/>
      <c r="J209" s="289"/>
      <c r="K209" s="203"/>
      <c r="L209" s="290"/>
    </row>
    <row r="210" spans="1:12" s="291" customFormat="1" ht="37.5" hidden="1">
      <c r="A210" s="281"/>
      <c r="B210" s="260"/>
      <c r="C210" s="276" t="s">
        <v>91</v>
      </c>
      <c r="D210" s="287"/>
      <c r="E210" s="288"/>
      <c r="F210" s="288"/>
      <c r="G210" s="289"/>
      <c r="H210" s="289"/>
      <c r="I210" s="203"/>
      <c r="J210" s="289"/>
      <c r="K210" s="203"/>
      <c r="L210" s="290"/>
    </row>
    <row r="211" spans="1:12" s="291" customFormat="1" ht="37.5">
      <c r="A211" s="281"/>
      <c r="B211" s="260"/>
      <c r="C211" s="276" t="s">
        <v>90</v>
      </c>
      <c r="D211" s="287"/>
      <c r="E211" s="288"/>
      <c r="F211" s="288"/>
      <c r="G211" s="289"/>
      <c r="H211" s="289"/>
      <c r="I211" s="203"/>
      <c r="J211" s="289"/>
      <c r="K211" s="203"/>
      <c r="L211" s="290"/>
    </row>
    <row r="212" spans="1:12" s="291" customFormat="1" ht="18.75">
      <c r="A212" s="281"/>
      <c r="B212" s="260"/>
      <c r="C212" s="276" t="s">
        <v>87</v>
      </c>
      <c r="D212" s="287"/>
      <c r="E212" s="288"/>
      <c r="F212" s="288"/>
      <c r="G212" s="289"/>
      <c r="H212" s="289"/>
      <c r="I212" s="203"/>
      <c r="J212" s="289"/>
      <c r="K212" s="203"/>
      <c r="L212" s="290"/>
    </row>
    <row r="213" spans="1:12" s="317" customFormat="1" ht="18.75">
      <c r="A213" s="282">
        <v>921</v>
      </c>
      <c r="B213" s="280"/>
      <c r="C213" s="317" t="s">
        <v>77</v>
      </c>
      <c r="D213" s="314">
        <f>+D214+D216+D217+D219</f>
        <v>773000</v>
      </c>
      <c r="E213" s="315">
        <f>E217+E219</f>
        <v>0</v>
      </c>
      <c r="F213" s="315">
        <f>F214</f>
        <v>0</v>
      </c>
      <c r="G213" s="300"/>
      <c r="H213" s="300"/>
      <c r="I213" s="301"/>
      <c r="J213" s="300"/>
      <c r="K213" s="301"/>
      <c r="L213" s="316"/>
    </row>
    <row r="214" spans="1:12" s="291" customFormat="1" ht="18.75">
      <c r="A214" s="281"/>
      <c r="B214" s="260">
        <v>92109</v>
      </c>
      <c r="C214" s="291" t="s">
        <v>78</v>
      </c>
      <c r="D214" s="287">
        <v>426000</v>
      </c>
      <c r="E214" s="288"/>
      <c r="F214" s="288">
        <f>F215</f>
        <v>0</v>
      </c>
      <c r="G214" s="289"/>
      <c r="H214" s="289"/>
      <c r="I214" s="203"/>
      <c r="J214" s="289"/>
      <c r="K214" s="203"/>
      <c r="L214" s="290"/>
    </row>
    <row r="215" spans="1:12" s="291" customFormat="1" ht="18.75">
      <c r="A215" s="281"/>
      <c r="B215" s="260"/>
      <c r="C215" s="276" t="s">
        <v>92</v>
      </c>
      <c r="D215" s="287"/>
      <c r="E215" s="288"/>
      <c r="F215" s="288"/>
      <c r="G215" s="289"/>
      <c r="H215" s="289"/>
      <c r="I215" s="203"/>
      <c r="J215" s="289"/>
      <c r="K215" s="203"/>
      <c r="L215" s="290"/>
    </row>
    <row r="216" spans="1:12" s="291" customFormat="1" ht="18.75" hidden="1">
      <c r="A216" s="281"/>
      <c r="B216" s="260">
        <v>92116</v>
      </c>
      <c r="C216" s="291" t="s">
        <v>79</v>
      </c>
      <c r="D216" s="287">
        <v>300000</v>
      </c>
      <c r="E216" s="288"/>
      <c r="F216" s="288"/>
      <c r="G216" s="203"/>
      <c r="H216" s="289"/>
      <c r="I216" s="203"/>
      <c r="J216" s="289"/>
      <c r="K216" s="203"/>
      <c r="L216" s="290"/>
    </row>
    <row r="217" spans="1:12" s="291" customFormat="1" ht="18.75" hidden="1">
      <c r="A217" s="281"/>
      <c r="B217" s="260">
        <v>92120</v>
      </c>
      <c r="C217" s="291" t="s">
        <v>80</v>
      </c>
      <c r="D217" s="287"/>
      <c r="E217" s="288">
        <f>E218</f>
        <v>0</v>
      </c>
      <c r="F217" s="288">
        <f>F218</f>
        <v>0</v>
      </c>
      <c r="G217" s="203"/>
      <c r="H217" s="289"/>
      <c r="I217" s="203"/>
      <c r="J217" s="289">
        <f>15471107-14978343</f>
        <v>492764</v>
      </c>
      <c r="K217" s="203"/>
      <c r="L217" s="290"/>
    </row>
    <row r="218" spans="1:12" s="291" customFormat="1" ht="37.5" hidden="1">
      <c r="A218" s="281"/>
      <c r="B218" s="260"/>
      <c r="C218" s="276" t="s">
        <v>102</v>
      </c>
      <c r="D218" s="287"/>
      <c r="E218" s="288"/>
      <c r="F218" s="288"/>
      <c r="G218" s="203"/>
      <c r="H218" s="289"/>
      <c r="I218" s="203"/>
      <c r="J218" s="289"/>
      <c r="K218" s="203"/>
      <c r="L218" s="290"/>
    </row>
    <row r="219" spans="1:12" s="291" customFormat="1" ht="18.75" hidden="1">
      <c r="A219" s="281"/>
      <c r="B219" s="260">
        <v>92195</v>
      </c>
      <c r="C219" s="291" t="s">
        <v>17</v>
      </c>
      <c r="D219" s="287">
        <v>47000</v>
      </c>
      <c r="E219" s="288">
        <f>E220</f>
        <v>0</v>
      </c>
      <c r="F219" s="288">
        <f>F220</f>
        <v>0</v>
      </c>
      <c r="G219" s="203"/>
      <c r="H219" s="289"/>
      <c r="I219" s="203"/>
      <c r="J219" s="289"/>
      <c r="K219" s="203"/>
      <c r="L219" s="290"/>
    </row>
    <row r="220" spans="1:12" s="291" customFormat="1" ht="18.75" hidden="1">
      <c r="A220" s="281"/>
      <c r="B220" s="260"/>
      <c r="C220" s="276" t="s">
        <v>87</v>
      </c>
      <c r="D220" s="287"/>
      <c r="E220" s="288"/>
      <c r="F220" s="288"/>
      <c r="G220" s="203"/>
      <c r="H220" s="289"/>
      <c r="I220" s="203"/>
      <c r="J220" s="289"/>
      <c r="K220" s="203"/>
      <c r="L220" s="290"/>
    </row>
    <row r="221" spans="1:12" s="317" customFormat="1" ht="18.75" hidden="1">
      <c r="A221" s="282">
        <v>926</v>
      </c>
      <c r="B221" s="280"/>
      <c r="C221" s="317" t="s">
        <v>81</v>
      </c>
      <c r="D221" s="314">
        <f>+D222+D224</f>
        <v>292980</v>
      </c>
      <c r="E221" s="315">
        <f>E222</f>
        <v>0</v>
      </c>
      <c r="F221" s="315">
        <f>F222+F224</f>
        <v>0</v>
      </c>
      <c r="G221" s="301"/>
      <c r="H221" s="300"/>
      <c r="I221" s="301"/>
      <c r="J221" s="300"/>
      <c r="K221" s="301"/>
      <c r="L221" s="316"/>
    </row>
    <row r="222" spans="1:12" s="291" customFormat="1" ht="18.75" hidden="1">
      <c r="A222" s="281"/>
      <c r="B222" s="260">
        <v>92601</v>
      </c>
      <c r="C222" s="291" t="s">
        <v>82</v>
      </c>
      <c r="D222" s="287">
        <v>105000</v>
      </c>
      <c r="E222" s="288">
        <f>E223</f>
        <v>0</v>
      </c>
      <c r="F222" s="288">
        <f>F223</f>
        <v>0</v>
      </c>
      <c r="G222" s="203"/>
      <c r="H222" s="289"/>
      <c r="I222" s="203"/>
      <c r="J222" s="289"/>
      <c r="K222" s="203"/>
      <c r="L222" s="290"/>
    </row>
    <row r="223" spans="1:12" s="291" customFormat="1" ht="18.75" hidden="1">
      <c r="A223" s="281"/>
      <c r="B223" s="260"/>
      <c r="C223" s="276" t="s">
        <v>87</v>
      </c>
      <c r="D223" s="287"/>
      <c r="E223" s="288"/>
      <c r="F223" s="288"/>
      <c r="G223" s="203"/>
      <c r="H223" s="289"/>
      <c r="I223" s="203"/>
      <c r="J223" s="289"/>
      <c r="K223" s="203"/>
      <c r="L223" s="290"/>
    </row>
    <row r="224" spans="1:12" s="291" customFormat="1" ht="18.75" hidden="1">
      <c r="A224" s="281"/>
      <c r="B224" s="260">
        <v>92605</v>
      </c>
      <c r="C224" s="291" t="s">
        <v>83</v>
      </c>
      <c r="D224" s="287">
        <v>187980</v>
      </c>
      <c r="E224" s="288">
        <f>E225</f>
        <v>0</v>
      </c>
      <c r="F224" s="288">
        <f>F225</f>
        <v>0</v>
      </c>
      <c r="G224" s="203"/>
      <c r="H224" s="289"/>
      <c r="I224" s="203"/>
      <c r="J224" s="289"/>
      <c r="K224" s="203"/>
      <c r="L224" s="290"/>
    </row>
    <row r="225" spans="1:12" s="291" customFormat="1" ht="37.5" hidden="1">
      <c r="A225" s="281"/>
      <c r="B225" s="260"/>
      <c r="C225" s="276" t="s">
        <v>102</v>
      </c>
      <c r="D225" s="287"/>
      <c r="E225" s="288"/>
      <c r="F225" s="288"/>
      <c r="G225" s="203"/>
      <c r="H225" s="289"/>
      <c r="I225" s="203"/>
      <c r="J225" s="289"/>
      <c r="K225" s="203"/>
      <c r="L225" s="290"/>
    </row>
    <row r="226" spans="1:12" s="291" customFormat="1" ht="18.75" hidden="1">
      <c r="A226" s="281"/>
      <c r="B226" s="260"/>
      <c r="D226" s="287"/>
      <c r="E226" s="288"/>
      <c r="F226" s="288"/>
      <c r="G226" s="203"/>
      <c r="H226" s="289"/>
      <c r="I226" s="203"/>
      <c r="J226" s="289"/>
      <c r="K226" s="203"/>
      <c r="L226" s="290"/>
    </row>
    <row r="227" spans="1:12" s="317" customFormat="1" ht="19.5">
      <c r="A227" s="332"/>
      <c r="B227" s="333"/>
      <c r="C227" s="334" t="s">
        <v>84</v>
      </c>
      <c r="D227" s="335">
        <f>+D221+D213+D204+D196+D170+D162+D134+D126+D123+D110+D104+D92+D88+D73+D70+D34</f>
        <v>31982075.270000003</v>
      </c>
      <c r="E227" s="336">
        <f>E213+E204+E196+E170++E134+E83++E73+E34</f>
        <v>2854837</v>
      </c>
      <c r="F227" s="336">
        <f>F34+F73+F134++F170+F196+F204+F213</f>
        <v>0</v>
      </c>
      <c r="G227" s="337">
        <f>F227-E227</f>
        <v>-2854837</v>
      </c>
      <c r="H227" s="337">
        <f>G227-F23</f>
        <v>-2854837</v>
      </c>
      <c r="I227" s="337"/>
      <c r="J227" s="337">
        <f>F227-E227</f>
        <v>-2854837</v>
      </c>
      <c r="K227" s="301"/>
      <c r="L227" s="316"/>
    </row>
    <row r="228" spans="1:12" s="291" customFormat="1" ht="18.75" hidden="1">
      <c r="A228" s="281"/>
      <c r="B228" s="260"/>
      <c r="D228" s="287"/>
      <c r="E228" s="288"/>
      <c r="F228" s="286"/>
      <c r="G228" s="203"/>
      <c r="H228" s="203"/>
      <c r="I228" s="203"/>
      <c r="J228" s="289"/>
      <c r="K228" s="203"/>
      <c r="L228" s="290"/>
    </row>
    <row r="229" spans="1:12" s="291" customFormat="1" ht="18.75" hidden="1">
      <c r="A229" s="281"/>
      <c r="B229" s="260"/>
      <c r="D229" s="287"/>
      <c r="E229" s="289"/>
      <c r="F229" s="203"/>
      <c r="G229" s="203"/>
      <c r="H229" s="203"/>
      <c r="I229" s="203"/>
      <c r="J229" s="289"/>
      <c r="K229" s="203"/>
      <c r="L229" s="290"/>
    </row>
    <row r="230" spans="1:12" s="291" customFormat="1" ht="18.75" hidden="1">
      <c r="A230" s="281"/>
      <c r="B230" s="260"/>
      <c r="D230" s="287"/>
      <c r="E230" s="203"/>
      <c r="F230" s="203"/>
      <c r="G230" s="203"/>
      <c r="H230" s="203"/>
      <c r="I230" s="203"/>
      <c r="J230" s="289"/>
      <c r="K230" s="203"/>
      <c r="L230" s="290"/>
    </row>
    <row r="231" spans="1:12" s="291" customFormat="1" ht="18.75" hidden="1">
      <c r="A231" s="281"/>
      <c r="B231" s="260"/>
      <c r="D231" s="287"/>
      <c r="E231" s="289"/>
      <c r="F231" s="289"/>
      <c r="G231" s="289"/>
      <c r="H231" s="289"/>
      <c r="I231" s="289"/>
      <c r="J231" s="289"/>
      <c r="K231" s="203"/>
      <c r="L231" s="290"/>
    </row>
    <row r="232" spans="1:12" s="291" customFormat="1" ht="18.75" hidden="1">
      <c r="A232" s="281"/>
      <c r="B232" s="260"/>
      <c r="D232" s="287"/>
      <c r="E232" s="203"/>
      <c r="F232" s="203"/>
      <c r="G232" s="203"/>
      <c r="H232" s="203"/>
      <c r="I232" s="203"/>
      <c r="J232" s="289"/>
      <c r="K232" s="203"/>
      <c r="L232" s="290"/>
    </row>
    <row r="233" spans="1:12" s="297" customFormat="1" ht="18.75" hidden="1">
      <c r="A233" s="338"/>
      <c r="B233" s="296"/>
      <c r="D233" s="295"/>
      <c r="E233" s="203"/>
      <c r="F233" s="203"/>
      <c r="G233" s="203"/>
      <c r="H233" s="203"/>
      <c r="I233" s="203"/>
      <c r="J233" s="289"/>
      <c r="K233" s="203"/>
      <c r="L233" s="296"/>
    </row>
    <row r="234" spans="1:10" s="203" customFormat="1" ht="23.25" customHeight="1" hidden="1">
      <c r="A234" s="243"/>
      <c r="E234" s="289"/>
      <c r="J234" s="289">
        <f>J23-J227</f>
        <v>271378</v>
      </c>
    </row>
    <row r="235" spans="1:10" s="203" customFormat="1" ht="23.25" customHeight="1" hidden="1">
      <c r="A235" s="243"/>
      <c r="E235" s="289"/>
      <c r="J235" s="289"/>
    </row>
    <row r="236" spans="1:10" ht="10.5" customHeight="1">
      <c r="A236" s="243"/>
      <c r="B236" s="203"/>
      <c r="C236" s="203"/>
      <c r="D236" s="203"/>
      <c r="E236" s="289"/>
      <c r="J236" s="289"/>
    </row>
    <row r="237" spans="1:10" ht="18.75">
      <c r="A237" s="419" t="s">
        <v>104</v>
      </c>
      <c r="B237" s="419"/>
      <c r="C237" s="419"/>
      <c r="D237" s="203"/>
      <c r="E237" s="289"/>
      <c r="G237" s="289">
        <f>E227-E23</f>
        <v>271378</v>
      </c>
      <c r="J237" s="289"/>
    </row>
    <row r="238" spans="1:10" ht="18.75" hidden="1">
      <c r="A238" s="203"/>
      <c r="B238" s="203"/>
      <c r="C238" s="203"/>
      <c r="D238" s="203"/>
      <c r="J238" s="289"/>
    </row>
    <row r="239" spans="1:10" ht="8.25" customHeight="1">
      <c r="A239" s="203"/>
      <c r="B239" s="203"/>
      <c r="C239" s="203"/>
      <c r="D239" s="203"/>
      <c r="J239" s="289"/>
    </row>
    <row r="240" spans="1:10" s="301" customFormat="1" ht="18.75">
      <c r="A240" s="303"/>
      <c r="B240" s="303" t="s">
        <v>105</v>
      </c>
      <c r="C240" s="303"/>
      <c r="D240" s="303"/>
      <c r="E240" s="303" t="s">
        <v>88</v>
      </c>
      <c r="F240" s="303" t="s">
        <v>89</v>
      </c>
      <c r="J240" s="300"/>
    </row>
    <row r="241" spans="1:10" ht="18.75">
      <c r="A241" s="286"/>
      <c r="B241" s="286"/>
      <c r="C241" s="286"/>
      <c r="D241" s="286"/>
      <c r="E241" s="286"/>
      <c r="F241" s="286"/>
      <c r="J241" s="289"/>
    </row>
    <row r="242" spans="1:10" ht="56.25">
      <c r="A242" s="286"/>
      <c r="B242" s="281">
        <v>903</v>
      </c>
      <c r="C242" s="339" t="s">
        <v>108</v>
      </c>
      <c r="D242" s="286"/>
      <c r="E242" s="288">
        <f>34076+209623</f>
        <v>243699</v>
      </c>
      <c r="F242" s="288"/>
      <c r="J242" s="289"/>
    </row>
    <row r="243" spans="1:10" ht="37.5">
      <c r="A243" s="407"/>
      <c r="B243" s="281">
        <v>952</v>
      </c>
      <c r="C243" s="340" t="s">
        <v>106</v>
      </c>
      <c r="D243" s="286"/>
      <c r="E243" s="288">
        <f>264173+7205</f>
        <v>271378</v>
      </c>
      <c r="F243" s="288"/>
      <c r="J243" s="289"/>
    </row>
    <row r="244" spans="1:10" ht="18.75">
      <c r="A244" s="408"/>
      <c r="B244" s="341">
        <v>950</v>
      </c>
      <c r="C244" s="340" t="s">
        <v>132</v>
      </c>
      <c r="D244" s="286"/>
      <c r="E244" s="288"/>
      <c r="F244" s="288"/>
      <c r="J244" s="289"/>
    </row>
    <row r="245" spans="1:10" s="346" customFormat="1" ht="18" customHeight="1">
      <c r="A245" s="408"/>
      <c r="B245" s="342"/>
      <c r="C245" s="343"/>
      <c r="D245" s="344"/>
      <c r="E245" s="345"/>
      <c r="F245" s="345"/>
      <c r="J245" s="347"/>
    </row>
    <row r="246" spans="1:10" s="346" customFormat="1" ht="19.5">
      <c r="A246" s="409"/>
      <c r="B246" s="348"/>
      <c r="C246" s="343"/>
      <c r="D246" s="344"/>
      <c r="E246" s="345"/>
      <c r="F246" s="345"/>
      <c r="J246" s="347"/>
    </row>
    <row r="247" spans="1:10" ht="18.75">
      <c r="A247" s="403" t="s">
        <v>84</v>
      </c>
      <c r="B247" s="406"/>
      <c r="C247" s="405"/>
      <c r="D247" s="286"/>
      <c r="E247" s="288">
        <f>E242+E243</f>
        <v>515077</v>
      </c>
      <c r="F247" s="288">
        <f>F242+F243+F244</f>
        <v>0</v>
      </c>
      <c r="H247" s="289">
        <f>F247-E247</f>
        <v>-515077</v>
      </c>
      <c r="J247" s="289"/>
    </row>
    <row r="248" spans="1:10" ht="18.75">
      <c r="A248" s="203"/>
      <c r="B248" s="203"/>
      <c r="C248" s="203"/>
      <c r="D248" s="203"/>
      <c r="J248" s="289"/>
    </row>
    <row r="249" spans="1:10" ht="18.75">
      <c r="A249" s="419" t="s">
        <v>109</v>
      </c>
      <c r="B249" s="419"/>
      <c r="C249" s="419"/>
      <c r="D249" s="203"/>
      <c r="E249" s="289"/>
      <c r="H249" s="289"/>
      <c r="J249" s="289"/>
    </row>
    <row r="250" spans="1:10" ht="18.75">
      <c r="A250" s="203"/>
      <c r="B250" s="203"/>
      <c r="C250" s="203"/>
      <c r="D250" s="203"/>
      <c r="J250" s="289"/>
    </row>
    <row r="251" spans="1:10" s="301" customFormat="1" ht="18.75">
      <c r="A251" s="303"/>
      <c r="B251" s="303" t="s">
        <v>105</v>
      </c>
      <c r="C251" s="303"/>
      <c r="D251" s="303"/>
      <c r="E251" s="303" t="s">
        <v>88</v>
      </c>
      <c r="F251" s="303" t="s">
        <v>89</v>
      </c>
      <c r="J251" s="300"/>
    </row>
    <row r="252" spans="1:10" s="203" customFormat="1" ht="18.75">
      <c r="A252" s="286"/>
      <c r="B252" s="286"/>
      <c r="C252" s="286"/>
      <c r="D252" s="286"/>
      <c r="E252" s="286"/>
      <c r="F252" s="286"/>
      <c r="J252" s="289"/>
    </row>
    <row r="253" spans="1:25" s="203" customFormat="1" ht="18.75">
      <c r="A253" s="286"/>
      <c r="B253" s="281">
        <v>992</v>
      </c>
      <c r="C253" s="286" t="s">
        <v>107</v>
      </c>
      <c r="D253" s="286"/>
      <c r="E253" s="288"/>
      <c r="F253" s="288"/>
      <c r="H253" s="289">
        <f>E227-F227+F247+E255</f>
        <v>3098536</v>
      </c>
      <c r="J253" s="289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</row>
    <row r="254" spans="1:25" s="203" customFormat="1" ht="56.25">
      <c r="A254" s="286"/>
      <c r="B254" s="281">
        <v>963</v>
      </c>
      <c r="C254" s="339" t="s">
        <v>115</v>
      </c>
      <c r="D254" s="286"/>
      <c r="E254" s="288">
        <v>243699</v>
      </c>
      <c r="F254" s="288"/>
      <c r="J254" s="289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</row>
    <row r="255" spans="1:10" s="203" customFormat="1" ht="18.75">
      <c r="A255" s="403" t="s">
        <v>84</v>
      </c>
      <c r="B255" s="404"/>
      <c r="C255" s="405"/>
      <c r="D255" s="286"/>
      <c r="E255" s="288">
        <f>E253+E254</f>
        <v>243699</v>
      </c>
      <c r="F255" s="288">
        <f>F253+F254</f>
        <v>0</v>
      </c>
      <c r="I255" s="289">
        <f>E23-E227+E247-E255</f>
        <v>0</v>
      </c>
      <c r="J255" s="289"/>
    </row>
    <row r="256" spans="12:25" s="203" customFormat="1" ht="18.75"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</row>
    <row r="257" spans="12:25" s="203" customFormat="1" ht="18.75"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</row>
    <row r="258" spans="12:25" s="203" customFormat="1" ht="18.75"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</row>
    <row r="259" spans="12:25" s="203" customFormat="1" ht="18.75"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</row>
    <row r="260" spans="12:25" s="203" customFormat="1" ht="18.75"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</row>
    <row r="261" spans="12:25" s="203" customFormat="1" ht="18.75"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</row>
    <row r="262" spans="12:25" s="203" customFormat="1" ht="18.75"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</row>
    <row r="263" spans="12:25" s="203" customFormat="1" ht="18.75"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</row>
    <row r="264" spans="12:25" s="203" customFormat="1" ht="18.75"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</row>
    <row r="265" spans="12:25" s="203" customFormat="1" ht="18.75"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</row>
    <row r="266" spans="12:25" s="203" customFormat="1" ht="18.75"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</row>
    <row r="267" spans="12:25" s="203" customFormat="1" ht="18.75"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</row>
    <row r="268" spans="12:25" s="203" customFormat="1" ht="18.75"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</row>
    <row r="269" s="203" customFormat="1" ht="18.75"/>
    <row r="270" s="203" customFormat="1" ht="18.75"/>
    <row r="271" s="203" customFormat="1" ht="18.75"/>
    <row r="272" s="203" customFormat="1" ht="18.75"/>
    <row r="273" s="203" customFormat="1" ht="18.75"/>
    <row r="274" s="203" customFormat="1" ht="18.75"/>
    <row r="275" s="203" customFormat="1" ht="19.5" thickBot="1"/>
    <row r="276" s="203" customFormat="1" ht="18.75">
      <c r="I276" s="349" t="s">
        <v>125</v>
      </c>
    </row>
    <row r="277" s="203" customFormat="1" ht="19.5" thickBot="1">
      <c r="I277" s="350">
        <f>F23-E23+E227-F227+F247-E247</f>
        <v>-243699</v>
      </c>
    </row>
    <row r="278" s="203" customFormat="1" ht="18.75"/>
    <row r="279" s="203" customFormat="1" ht="18.75"/>
    <row r="280" s="203" customFormat="1" ht="18.75"/>
    <row r="281" s="203" customFormat="1" ht="18.75"/>
    <row r="282" s="203" customFormat="1" ht="18.75"/>
    <row r="283" s="203" customFormat="1" ht="18.75"/>
    <row r="284" s="203" customFormat="1" ht="18.75"/>
    <row r="285" s="203" customFormat="1" ht="18.75"/>
    <row r="286" s="203" customFormat="1" ht="18.75"/>
    <row r="287" s="203" customFormat="1" ht="18.75"/>
    <row r="288" s="203" customFormat="1" ht="18.75"/>
    <row r="289" s="203" customFormat="1" ht="18.75"/>
    <row r="290" s="203" customFormat="1" ht="18.75"/>
    <row r="291" s="203" customFormat="1" ht="18.75"/>
    <row r="292" s="203" customFormat="1" ht="18.75"/>
    <row r="293" s="203" customFormat="1" ht="18.75"/>
    <row r="294" s="203" customFormat="1" ht="18.75"/>
    <row r="295" s="203" customFormat="1" ht="18.75"/>
    <row r="296" s="203" customFormat="1" ht="18.75"/>
    <row r="297" s="203" customFormat="1" ht="18.75"/>
    <row r="298" s="203" customFormat="1" ht="18.75"/>
    <row r="299" s="203" customFormat="1" ht="18.75"/>
    <row r="300" s="203" customFormat="1" ht="18.75"/>
    <row r="301" s="203" customFormat="1" ht="18.75"/>
    <row r="302" s="203" customFormat="1" ht="18.75"/>
    <row r="303" s="203" customFormat="1" ht="18.75"/>
    <row r="304" s="203" customFormat="1" ht="18.75"/>
    <row r="305" s="203" customFormat="1" ht="18.75"/>
    <row r="306" s="203" customFormat="1" ht="18.75"/>
    <row r="307" s="203" customFormat="1" ht="18.75"/>
    <row r="308" s="203" customFormat="1" ht="18.75"/>
    <row r="309" s="203" customFormat="1" ht="18.75"/>
    <row r="310" s="203" customFormat="1" ht="18.75"/>
    <row r="311" s="203" customFormat="1" ht="18.75"/>
    <row r="312" s="203" customFormat="1" ht="18.75"/>
    <row r="313" s="203" customFormat="1" ht="18.75"/>
    <row r="314" s="203" customFormat="1" ht="18.75"/>
    <row r="315" s="203" customFormat="1" ht="18.75"/>
    <row r="316" s="203" customFormat="1" ht="18.75"/>
    <row r="317" s="203" customFormat="1" ht="18.75"/>
    <row r="318" s="203" customFormat="1" ht="18.75"/>
    <row r="319" s="203" customFormat="1" ht="18.75"/>
    <row r="320" s="203" customFormat="1" ht="18.75"/>
    <row r="321" s="203" customFormat="1" ht="18.75"/>
    <row r="322" s="203" customFormat="1" ht="18.75"/>
    <row r="323" s="203" customFormat="1" ht="18.75"/>
    <row r="324" s="203" customFormat="1" ht="18.75"/>
    <row r="325" s="203" customFormat="1" ht="18.75"/>
    <row r="326" s="203" customFormat="1" ht="18.75"/>
    <row r="327" s="203" customFormat="1" ht="18.75"/>
    <row r="328" s="203" customFormat="1" ht="18.75"/>
    <row r="329" s="203" customFormat="1" ht="18.75"/>
    <row r="330" s="203" customFormat="1" ht="18.75"/>
    <row r="331" s="203" customFormat="1" ht="18.75"/>
    <row r="332" s="203" customFormat="1" ht="18.75"/>
    <row r="333" s="203" customFormat="1" ht="18.75"/>
    <row r="334" s="203" customFormat="1" ht="18.75"/>
    <row r="335" s="203" customFormat="1" ht="18.75"/>
    <row r="336" s="203" customFormat="1" ht="18.75"/>
    <row r="337" s="203" customFormat="1" ht="18.75"/>
    <row r="338" s="203" customFormat="1" ht="18.75"/>
    <row r="339" s="203" customFormat="1" ht="18.75"/>
    <row r="340" s="203" customFormat="1" ht="18.75"/>
    <row r="341" s="203" customFormat="1" ht="18.75"/>
    <row r="342" s="203" customFormat="1" ht="18.75"/>
    <row r="343" s="203" customFormat="1" ht="18.75"/>
    <row r="344" s="203" customFormat="1" ht="18.75"/>
    <row r="345" s="203" customFormat="1" ht="18.75"/>
    <row r="346" s="203" customFormat="1" ht="18.75"/>
    <row r="347" s="203" customFormat="1" ht="18.75"/>
    <row r="348" s="203" customFormat="1" ht="18.75"/>
    <row r="349" s="203" customFormat="1" ht="18.75"/>
    <row r="350" s="203" customFormat="1" ht="18.75"/>
    <row r="351" s="203" customFormat="1" ht="18.75"/>
    <row r="352" s="203" customFormat="1" ht="18.75"/>
    <row r="353" s="203" customFormat="1" ht="18.75"/>
    <row r="354" s="203" customFormat="1" ht="18.75"/>
    <row r="355" s="203" customFormat="1" ht="18.75"/>
    <row r="356" s="203" customFormat="1" ht="18.75"/>
    <row r="357" s="203" customFormat="1" ht="18.75"/>
    <row r="358" s="203" customFormat="1" ht="18.75"/>
    <row r="359" s="203" customFormat="1" ht="18.75"/>
    <row r="360" s="203" customFormat="1" ht="18.75"/>
    <row r="361" s="203" customFormat="1" ht="18.75"/>
    <row r="362" s="203" customFormat="1" ht="18.75"/>
    <row r="363" s="203" customFormat="1" ht="18.75"/>
    <row r="364" s="203" customFormat="1" ht="18.75"/>
    <row r="365" s="203" customFormat="1" ht="18.75"/>
    <row r="366" s="203" customFormat="1" ht="18.75"/>
    <row r="367" s="203" customFormat="1" ht="18.75"/>
    <row r="368" s="203" customFormat="1" ht="18.75"/>
    <row r="369" s="203" customFormat="1" ht="18.75"/>
    <row r="370" s="203" customFormat="1" ht="18.75"/>
    <row r="371" s="203" customFormat="1" ht="18.75"/>
    <row r="372" s="203" customFormat="1" ht="18.75"/>
    <row r="373" s="203" customFormat="1" ht="18.75"/>
    <row r="374" s="203" customFormat="1" ht="18.75"/>
    <row r="375" s="203" customFormat="1" ht="18.75"/>
    <row r="376" s="203" customFormat="1" ht="18.75"/>
    <row r="377" s="203" customFormat="1" ht="18.75"/>
    <row r="378" s="203" customFormat="1" ht="18.75"/>
    <row r="379" s="203" customFormat="1" ht="18.75"/>
    <row r="380" s="203" customFormat="1" ht="18.75"/>
    <row r="381" s="203" customFormat="1" ht="18.75"/>
    <row r="382" s="203" customFormat="1" ht="18.75"/>
    <row r="383" s="203" customFormat="1" ht="18.75"/>
    <row r="384" s="203" customFormat="1" ht="18.75"/>
    <row r="385" s="203" customFormat="1" ht="18.75"/>
    <row r="386" s="203" customFormat="1" ht="18.75"/>
    <row r="387" s="203" customFormat="1" ht="18.75"/>
    <row r="388" s="203" customFormat="1" ht="18.75"/>
    <row r="389" s="203" customFormat="1" ht="18.75"/>
    <row r="390" s="203" customFormat="1" ht="18.75"/>
    <row r="391" s="203" customFormat="1" ht="18.75"/>
    <row r="392" s="203" customFormat="1" ht="18.75"/>
    <row r="393" s="203" customFormat="1" ht="18.75"/>
    <row r="394" s="203" customFormat="1" ht="18.75"/>
    <row r="395" s="203" customFormat="1" ht="18.75"/>
    <row r="396" s="203" customFormat="1" ht="18.75"/>
    <row r="397" s="203" customFormat="1" ht="18.75"/>
    <row r="398" s="203" customFormat="1" ht="18.75"/>
    <row r="399" s="203" customFormat="1" ht="18.75"/>
    <row r="400" s="203" customFormat="1" ht="18.75"/>
    <row r="401" s="203" customFormat="1" ht="18.75"/>
    <row r="402" s="203" customFormat="1" ht="18.75"/>
    <row r="403" s="203" customFormat="1" ht="18.75"/>
    <row r="404" s="203" customFormat="1" ht="18.75"/>
    <row r="405" s="203" customFormat="1" ht="18.75"/>
    <row r="406" s="203" customFormat="1" ht="18.75"/>
    <row r="407" s="203" customFormat="1" ht="18.75"/>
    <row r="408" s="203" customFormat="1" ht="18.75"/>
    <row r="409" s="203" customFormat="1" ht="18.75"/>
    <row r="410" s="203" customFormat="1" ht="18.75"/>
    <row r="411" s="203" customFormat="1" ht="18.75"/>
    <row r="412" s="203" customFormat="1" ht="18.75"/>
    <row r="413" s="203" customFormat="1" ht="18.75"/>
    <row r="414" s="203" customFormat="1" ht="18.75"/>
    <row r="415" s="203" customFormat="1" ht="18.75"/>
    <row r="416" s="203" customFormat="1" ht="18.75"/>
    <row r="417" s="203" customFormat="1" ht="18.75"/>
    <row r="418" s="203" customFormat="1" ht="18.75"/>
    <row r="419" s="203" customFormat="1" ht="18.75"/>
    <row r="420" s="203" customFormat="1" ht="18.75"/>
    <row r="421" s="203" customFormat="1" ht="18.75"/>
    <row r="422" s="203" customFormat="1" ht="18.75"/>
    <row r="423" s="203" customFormat="1" ht="18.75"/>
    <row r="424" s="203" customFormat="1" ht="18.75"/>
    <row r="425" s="203" customFormat="1" ht="18.75"/>
    <row r="426" s="203" customFormat="1" ht="18.75"/>
    <row r="427" s="203" customFormat="1" ht="18.75"/>
    <row r="428" s="203" customFormat="1" ht="18.75"/>
    <row r="429" s="203" customFormat="1" ht="18.75"/>
    <row r="430" s="203" customFormat="1" ht="18.75"/>
    <row r="431" s="203" customFormat="1" ht="18.75"/>
    <row r="432" s="203" customFormat="1" ht="18.75"/>
    <row r="433" s="203" customFormat="1" ht="18.75"/>
    <row r="434" s="203" customFormat="1" ht="18.75"/>
    <row r="435" s="203" customFormat="1" ht="18.75"/>
    <row r="436" s="203" customFormat="1" ht="18.75"/>
    <row r="437" s="203" customFormat="1" ht="18.75"/>
    <row r="438" s="203" customFormat="1" ht="18.75"/>
    <row r="439" s="203" customFormat="1" ht="18.75"/>
    <row r="440" s="203" customFormat="1" ht="18.75"/>
    <row r="441" s="203" customFormat="1" ht="18.75"/>
    <row r="442" s="203" customFormat="1" ht="18.75"/>
    <row r="443" s="203" customFormat="1" ht="18.75"/>
    <row r="444" s="203" customFormat="1" ht="18.75"/>
    <row r="445" s="203" customFormat="1" ht="18.75"/>
    <row r="446" s="203" customFormat="1" ht="18.75"/>
    <row r="447" s="203" customFormat="1" ht="18.75"/>
    <row r="448" s="203" customFormat="1" ht="18.75"/>
    <row r="449" s="203" customFormat="1" ht="18.75"/>
    <row r="450" s="203" customFormat="1" ht="18.75"/>
    <row r="451" s="203" customFormat="1" ht="18.75"/>
    <row r="452" s="203" customFormat="1" ht="18.75"/>
    <row r="453" s="203" customFormat="1" ht="18.75"/>
    <row r="454" s="203" customFormat="1" ht="18.75"/>
    <row r="455" s="203" customFormat="1" ht="18.75"/>
    <row r="456" s="203" customFormat="1" ht="18.75"/>
    <row r="457" s="203" customFormat="1" ht="18.75"/>
    <row r="458" s="203" customFormat="1" ht="18.75"/>
    <row r="459" s="203" customFormat="1" ht="18.75"/>
    <row r="460" s="203" customFormat="1" ht="18.75"/>
    <row r="461" s="203" customFormat="1" ht="18.75"/>
    <row r="462" s="203" customFormat="1" ht="18.75"/>
    <row r="463" s="203" customFormat="1" ht="18.75"/>
    <row r="464" s="203" customFormat="1" ht="18.75"/>
    <row r="465" s="203" customFormat="1" ht="18.75"/>
    <row r="466" s="203" customFormat="1" ht="18.75"/>
    <row r="467" s="203" customFormat="1" ht="18.75"/>
    <row r="468" s="203" customFormat="1" ht="18.75"/>
    <row r="469" s="203" customFormat="1" ht="18.75"/>
    <row r="470" s="203" customFormat="1" ht="18.75"/>
    <row r="471" s="203" customFormat="1" ht="18.75"/>
    <row r="472" s="203" customFormat="1" ht="18.75"/>
    <row r="473" s="203" customFormat="1" ht="18.75"/>
    <row r="474" s="203" customFormat="1" ht="18.75"/>
    <row r="475" s="203" customFormat="1" ht="18.75"/>
    <row r="476" s="203" customFormat="1" ht="18.75"/>
    <row r="477" s="203" customFormat="1" ht="18.75"/>
    <row r="478" s="203" customFormat="1" ht="18.75"/>
    <row r="479" s="203" customFormat="1" ht="18.75"/>
    <row r="480" s="203" customFormat="1" ht="18.75"/>
    <row r="481" s="203" customFormat="1" ht="18.75"/>
    <row r="482" s="203" customFormat="1" ht="18.75"/>
    <row r="483" s="203" customFormat="1" ht="18.75"/>
    <row r="484" s="203" customFormat="1" ht="18.75"/>
    <row r="485" s="203" customFormat="1" ht="18.75"/>
    <row r="486" s="203" customFormat="1" ht="18.75"/>
    <row r="487" s="203" customFormat="1" ht="18.75"/>
    <row r="488" s="203" customFormat="1" ht="18.75"/>
    <row r="489" s="203" customFormat="1" ht="18.75"/>
    <row r="490" s="203" customFormat="1" ht="18.75"/>
    <row r="491" s="203" customFormat="1" ht="18.75"/>
    <row r="492" s="203" customFormat="1" ht="18.75"/>
    <row r="493" s="203" customFormat="1" ht="18.75"/>
    <row r="494" s="203" customFormat="1" ht="18.75"/>
    <row r="495" s="203" customFormat="1" ht="18.75"/>
    <row r="496" s="203" customFormat="1" ht="18.75"/>
    <row r="497" s="203" customFormat="1" ht="18.75"/>
    <row r="498" s="203" customFormat="1" ht="18.75"/>
    <row r="499" s="203" customFormat="1" ht="18.75"/>
    <row r="500" s="203" customFormat="1" ht="18.75"/>
    <row r="501" s="203" customFormat="1" ht="18.75"/>
    <row r="502" s="203" customFormat="1" ht="18.75"/>
    <row r="503" s="203" customFormat="1" ht="18.75"/>
    <row r="504" s="203" customFormat="1" ht="18.75"/>
    <row r="505" s="203" customFormat="1" ht="18.75"/>
    <row r="506" s="203" customFormat="1" ht="18.75"/>
    <row r="507" s="203" customFormat="1" ht="18.75"/>
    <row r="508" s="203" customFormat="1" ht="18.75"/>
    <row r="509" s="203" customFormat="1" ht="18.75"/>
    <row r="510" s="203" customFormat="1" ht="18.75"/>
    <row r="511" s="203" customFormat="1" ht="18.75"/>
    <row r="512" s="203" customFormat="1" ht="18.75"/>
    <row r="513" s="203" customFormat="1" ht="18.75"/>
    <row r="514" s="203" customFormat="1" ht="18.75"/>
    <row r="515" s="203" customFormat="1" ht="18.75"/>
    <row r="516" s="203" customFormat="1" ht="18.75"/>
    <row r="517" s="203" customFormat="1" ht="18.75"/>
    <row r="518" s="203" customFormat="1" ht="18.75"/>
    <row r="519" s="203" customFormat="1" ht="18.75"/>
    <row r="520" s="203" customFormat="1" ht="18.75"/>
    <row r="521" s="203" customFormat="1" ht="18.75"/>
    <row r="522" s="203" customFormat="1" ht="18.75"/>
    <row r="523" s="203" customFormat="1" ht="18.75"/>
    <row r="524" s="203" customFormat="1" ht="18.75"/>
    <row r="525" s="203" customFormat="1" ht="18.75"/>
    <row r="526" s="203" customFormat="1" ht="18.75"/>
    <row r="527" s="203" customFormat="1" ht="18.75"/>
    <row r="528" s="203" customFormat="1" ht="18.75"/>
    <row r="529" s="203" customFormat="1" ht="18.75"/>
    <row r="530" s="203" customFormat="1" ht="18.75"/>
    <row r="531" s="203" customFormat="1" ht="18.75"/>
  </sheetData>
  <sheetProtection/>
  <mergeCells count="26">
    <mergeCell ref="A249:C249"/>
    <mergeCell ref="A255:C255"/>
    <mergeCell ref="A25:C25"/>
    <mergeCell ref="E27:E31"/>
    <mergeCell ref="F27:F31"/>
    <mergeCell ref="A237:C237"/>
    <mergeCell ref="A243:A246"/>
    <mergeCell ref="A247:C247"/>
    <mergeCell ref="B18:C18"/>
    <mergeCell ref="B19:C19"/>
    <mergeCell ref="B20:C20"/>
    <mergeCell ref="B21:C21"/>
    <mergeCell ref="B22:C22"/>
    <mergeCell ref="B23:C23"/>
    <mergeCell ref="B12:C12"/>
    <mergeCell ref="B13:C13"/>
    <mergeCell ref="B14:D14"/>
    <mergeCell ref="B15:C15"/>
    <mergeCell ref="B16:C16"/>
    <mergeCell ref="B17:C17"/>
    <mergeCell ref="E1:F3"/>
    <mergeCell ref="I1:J1"/>
    <mergeCell ref="A4:C4"/>
    <mergeCell ref="A6:C6"/>
    <mergeCell ref="B8:C8"/>
    <mergeCell ref="B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Jolanta Bieda</cp:lastModifiedBy>
  <cp:lastPrinted>2012-01-05T12:42:08Z</cp:lastPrinted>
  <dcterms:created xsi:type="dcterms:W3CDTF">2010-05-05T12:06:38Z</dcterms:created>
  <dcterms:modified xsi:type="dcterms:W3CDTF">2012-01-05T12:44:38Z</dcterms:modified>
  <cp:category/>
  <cp:version/>
  <cp:contentType/>
  <cp:contentStatus/>
</cp:coreProperties>
</file>