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23160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<sst xmlns="http://schemas.openxmlformats.org/spreadsheetml/2006/main" count="149" uniqueCount="102">
  <si>
    <t>Lp</t>
  </si>
  <si>
    <t>Okres</t>
  </si>
  <si>
    <t>Łączne</t>
  </si>
  <si>
    <t>Dział klas.</t>
  </si>
  <si>
    <t>Zródła finansowania</t>
  </si>
  <si>
    <t>Lata</t>
  </si>
  <si>
    <t>realizacji</t>
  </si>
  <si>
    <t>nakł. inwest.</t>
  </si>
  <si>
    <t xml:space="preserve"> budżet.</t>
  </si>
  <si>
    <t>2008-2010</t>
  </si>
  <si>
    <t>budżet gminy</t>
  </si>
  <si>
    <t>kredyt</t>
  </si>
  <si>
    <t>1.</t>
  </si>
  <si>
    <t>RAZEM</t>
  </si>
  <si>
    <t xml:space="preserve">Budowa oczyszczalni ścieków w </t>
  </si>
  <si>
    <t>budżet</t>
  </si>
  <si>
    <t>koszty kwalifikowane</t>
  </si>
  <si>
    <t>Hubach oraz kanalizacji sanitarnej w Hubach</t>
  </si>
  <si>
    <t>2008-2011</t>
  </si>
  <si>
    <t>gminy</t>
  </si>
  <si>
    <t>koszty niekw. inne</t>
  </si>
  <si>
    <t>Adamowie i Rzerzęczycach etap I</t>
  </si>
  <si>
    <t>010</t>
  </si>
  <si>
    <t>(podatek Vat)</t>
  </si>
  <si>
    <t>(vat do odliczenia</t>
  </si>
  <si>
    <t xml:space="preserve">dotacja UE  </t>
  </si>
  <si>
    <t>2.</t>
  </si>
  <si>
    <t xml:space="preserve">Budowa kompleksu sportowo -rekreacyjnego </t>
  </si>
  <si>
    <t>w miejscowości Rzerzęczyce</t>
  </si>
  <si>
    <t>2009-2011</t>
  </si>
  <si>
    <t>w ramach programu "Orlik 2012"</t>
  </si>
  <si>
    <t xml:space="preserve">dotacja Urząd Marszałk. i budżetu państwa  </t>
  </si>
  <si>
    <t>3.</t>
  </si>
  <si>
    <t>Przebudowa-remont ul.Bartkowickiej,</t>
  </si>
  <si>
    <t xml:space="preserve">ul. Głównej i ul. Ogrodowej </t>
  </si>
  <si>
    <t>2008-2009</t>
  </si>
  <si>
    <t>w miejscowości Konary</t>
  </si>
  <si>
    <t>4.</t>
  </si>
  <si>
    <t>6.</t>
  </si>
  <si>
    <t>budżet gminy/kredyt</t>
  </si>
  <si>
    <t>7.</t>
  </si>
  <si>
    <t>Rozbudowa Gminnego Ośrodka</t>
  </si>
  <si>
    <t>Kultury w Kłomnicach</t>
  </si>
  <si>
    <t>2009-2012</t>
  </si>
  <si>
    <t>5.</t>
  </si>
  <si>
    <t xml:space="preserve">Budowa świetlicy środowiskowej wraz </t>
  </si>
  <si>
    <t>kredyt koszty kwalifikowane</t>
  </si>
  <si>
    <t>kredyt koszt niekw.pod.vat</t>
  </si>
  <si>
    <t>z zapleczem i garażem dwustanowiskowym</t>
  </si>
  <si>
    <t>kredyt koszty niekwalifikowane</t>
  </si>
  <si>
    <t>dla OSP w Zdrowej</t>
  </si>
  <si>
    <t xml:space="preserve">dotacja Program  Rozwoju Obszarów Wiejskich </t>
  </si>
  <si>
    <t>Budowa drogi (ul. Łąkowa w Kłomnicach)</t>
  </si>
  <si>
    <t>Przebudowa i modernizacja ul. Ogrodowej w Witkowicach</t>
  </si>
  <si>
    <t>8.</t>
  </si>
  <si>
    <t>Budowa Targowiska w msc. Kłomnice</t>
  </si>
  <si>
    <t>9.</t>
  </si>
  <si>
    <t>2009-</t>
  </si>
  <si>
    <t>Termomodernizacja budynku ZG-2,</t>
  </si>
  <si>
    <t>Przychodni Zdrowia i przystosowanie budynku dla osób niepełnosprawnych</t>
  </si>
  <si>
    <t>10.</t>
  </si>
  <si>
    <t>Budowa kotłowni przy Zespole Szkół</t>
  </si>
  <si>
    <t xml:space="preserve">w Skrzydlowie </t>
  </si>
  <si>
    <t xml:space="preserve">pożyczka WFOŚiGW </t>
  </si>
  <si>
    <t>11.</t>
  </si>
  <si>
    <t xml:space="preserve">Termomodernizacja Zespołu Szkół </t>
  </si>
  <si>
    <t>2008-</t>
  </si>
  <si>
    <t>im. B. Prusa w Garnku przy ul. Szkolnej 18</t>
  </si>
  <si>
    <t>umorzenie pożyczki</t>
  </si>
  <si>
    <t>dotacja WFOŚiGW</t>
  </si>
  <si>
    <t>pożyczka WFOŚiGW</t>
  </si>
  <si>
    <t>12.</t>
  </si>
  <si>
    <t>Budowa oczyszczalni ścieków w Nieznanicach</t>
  </si>
  <si>
    <t>13.</t>
  </si>
  <si>
    <t>Projekt E-Powiat częstochowa</t>
  </si>
  <si>
    <t>2009-2010</t>
  </si>
  <si>
    <t>bużet gminy</t>
  </si>
  <si>
    <t>0,00</t>
  </si>
  <si>
    <t xml:space="preserve">Dotacja celowa dla powiatu na inwestycje drogi powiatowe </t>
  </si>
  <si>
    <t xml:space="preserve">Zberezka-Zawada, </t>
  </si>
  <si>
    <t>600</t>
  </si>
  <si>
    <t>Zawada-Konary-Pacierzów</t>
  </si>
  <si>
    <t>14.</t>
  </si>
  <si>
    <t>Razem</t>
  </si>
  <si>
    <t xml:space="preserve">Ścieżki rowerowe na terenie gminy- </t>
  </si>
  <si>
    <t>Szlak Reszków -Muzyka i Konie</t>
  </si>
  <si>
    <t>15.</t>
  </si>
  <si>
    <t>Projekt E-Region Częstochowa</t>
  </si>
  <si>
    <t>16.</t>
  </si>
  <si>
    <t>Razem inwestycje realizowane przez Gminę Kłomnice (Urząd Gminy)</t>
  </si>
  <si>
    <t xml:space="preserve">Remont - rozbudowa świetlicy przy remizie </t>
  </si>
  <si>
    <t>budżet GOK koszty kwalifikowane</t>
  </si>
  <si>
    <t>OSP Chorzenice</t>
  </si>
  <si>
    <t>budżet GOK koszty niekw.pod.vat</t>
  </si>
  <si>
    <t>środki PROW</t>
  </si>
  <si>
    <t>Razem inwestycje realizowane przez Gminny Ośrodek Kultury w Kłomnicach</t>
  </si>
  <si>
    <t xml:space="preserve"> Nazwa inwestycji</t>
  </si>
  <si>
    <t>Rozbudowa Szkoły Podstawowej i Gimnazjum w miejscowości Rzerzęczyce - II Etap</t>
  </si>
  <si>
    <t>nie stanowi wyd. inwest.)</t>
  </si>
  <si>
    <t>nie stanowi wyd inwest.)</t>
  </si>
  <si>
    <t>Załącznik nr 6 do Uchwały Budżetowej na 2010 rok</t>
  </si>
  <si>
    <t>WIELOLETNI  PROGRAM  INWESTYCYJNY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</si>
</sst>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7"/>
      <name val="Times New Roman"/>
      <family val="1"/>
    </font>
    <font>
      <sz val="7"/>
      <color indexed="8"/>
      <name val="Czcionka tekstu podstawowego"/>
      <family val="2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9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" fontId="4" fillId="0" borderId="2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49" fontId="4" fillId="0" borderId="23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wrapText="1"/>
    </xf>
    <xf numFmtId="0" fontId="4" fillId="33" borderId="2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4" fontId="4" fillId="33" borderId="2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wrapText="1"/>
    </xf>
    <xf numFmtId="4" fontId="2" fillId="33" borderId="17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" fontId="2" fillId="33" borderId="21" xfId="0" applyNumberFormat="1" applyFont="1" applyFill="1" applyBorder="1" applyAlignment="1">
      <alignment horizontal="right"/>
    </xf>
    <xf numFmtId="0" fontId="39" fillId="0" borderId="0" xfId="0" applyFont="1" applyAlignment="1">
      <alignment wrapText="1"/>
    </xf>
    <xf numFmtId="4" fontId="2" fillId="33" borderId="20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20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33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2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M14" sqref="M14"/>
    </sheetView>
  </sheetViews>
  <sheetFormatPr defaultColWidth="25.59765625" defaultRowHeight="14.25"/>
  <cols>
    <col min="1" max="1" width="2.3984375" style="7" bestFit="1" customWidth="1"/>
    <col min="2" max="2" width="23.69921875" style="117" customWidth="1"/>
    <col min="3" max="3" width="7.3984375" style="7" bestFit="1" customWidth="1"/>
    <col min="4" max="4" width="9.5" style="7" bestFit="1" customWidth="1"/>
    <col min="5" max="5" width="6" style="7" bestFit="1" customWidth="1"/>
    <col min="6" max="6" width="13.5" style="7" customWidth="1"/>
    <col min="7" max="7" width="11.5" style="7" bestFit="1" customWidth="1"/>
    <col min="8" max="8" width="6.3984375" style="7" bestFit="1" customWidth="1"/>
    <col min="9" max="9" width="7.19921875" style="7" bestFit="1" customWidth="1"/>
    <col min="10" max="10" width="13" style="7" bestFit="1" customWidth="1"/>
    <col min="11" max="11" width="12.59765625" style="7" bestFit="1" customWidth="1"/>
    <col min="12" max="12" width="7.19921875" style="7" bestFit="1" customWidth="1"/>
    <col min="13" max="16384" width="25.59765625" style="7" customWidth="1"/>
  </cols>
  <sheetData>
    <row r="1" spans="10:12" ht="12.75">
      <c r="J1" s="142" t="s">
        <v>100</v>
      </c>
      <c r="K1" s="142"/>
      <c r="L1" s="142"/>
    </row>
    <row r="2" spans="1:12" ht="12.75" customHeight="1">
      <c r="A2" s="143" t="s">
        <v>101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4" spans="1:12" ht="10.5">
      <c r="A4" s="1" t="s">
        <v>0</v>
      </c>
      <c r="B4" s="2" t="s">
        <v>96</v>
      </c>
      <c r="C4" s="1" t="s">
        <v>1</v>
      </c>
      <c r="D4" s="3" t="s">
        <v>2</v>
      </c>
      <c r="E4" s="1" t="s">
        <v>3</v>
      </c>
      <c r="F4" s="4" t="s">
        <v>4</v>
      </c>
      <c r="G4" s="5"/>
      <c r="H4" s="144" t="s">
        <v>5</v>
      </c>
      <c r="I4" s="145"/>
      <c r="J4" s="145"/>
      <c r="K4" s="145"/>
      <c r="L4" s="6"/>
    </row>
    <row r="5" spans="1:12" ht="10.5">
      <c r="A5" s="8"/>
      <c r="B5" s="9"/>
      <c r="C5" s="8" t="s">
        <v>6</v>
      </c>
      <c r="D5" s="10" t="s">
        <v>7</v>
      </c>
      <c r="E5" s="8" t="s">
        <v>8</v>
      </c>
      <c r="F5" s="11"/>
      <c r="G5" s="10"/>
      <c r="H5" s="12">
        <v>2008</v>
      </c>
      <c r="I5" s="13">
        <v>2009</v>
      </c>
      <c r="J5" s="13">
        <v>2010</v>
      </c>
      <c r="K5" s="14">
        <v>2011</v>
      </c>
      <c r="L5" s="15">
        <v>2012</v>
      </c>
    </row>
    <row r="6" spans="1:12" ht="10.5">
      <c r="A6" s="16">
        <v>1</v>
      </c>
      <c r="B6" s="17">
        <v>2</v>
      </c>
      <c r="C6" s="18">
        <v>3</v>
      </c>
      <c r="D6" s="19">
        <v>4</v>
      </c>
      <c r="E6" s="18">
        <v>5</v>
      </c>
      <c r="F6" s="146">
        <v>6</v>
      </c>
      <c r="G6" s="147"/>
      <c r="H6" s="20">
        <v>7</v>
      </c>
      <c r="I6" s="21">
        <v>8</v>
      </c>
      <c r="J6" s="18">
        <v>9</v>
      </c>
      <c r="K6" s="21">
        <v>10</v>
      </c>
      <c r="L6" s="22">
        <v>11</v>
      </c>
    </row>
    <row r="7" spans="1:12" ht="10.5">
      <c r="A7" s="1"/>
      <c r="B7" s="159" t="s">
        <v>97</v>
      </c>
      <c r="C7" s="23" t="s">
        <v>9</v>
      </c>
      <c r="D7" s="24"/>
      <c r="E7" s="25"/>
      <c r="F7" s="26" t="s">
        <v>10</v>
      </c>
      <c r="G7" s="27"/>
      <c r="H7" s="28">
        <v>18910</v>
      </c>
      <c r="I7" s="28">
        <v>50000</v>
      </c>
      <c r="J7" s="29">
        <v>100000</v>
      </c>
      <c r="K7" s="28">
        <v>0</v>
      </c>
      <c r="L7" s="29"/>
    </row>
    <row r="8" spans="1:12" ht="10.5">
      <c r="A8" s="30"/>
      <c r="B8" s="160"/>
      <c r="C8" s="31"/>
      <c r="D8" s="32"/>
      <c r="E8" s="33">
        <v>801</v>
      </c>
      <c r="F8" s="82" t="s">
        <v>11</v>
      </c>
      <c r="G8" s="52"/>
      <c r="H8" s="41"/>
      <c r="I8" s="41">
        <v>1200000</v>
      </c>
      <c r="J8" s="40">
        <v>2000000</v>
      </c>
      <c r="K8" s="41">
        <v>0</v>
      </c>
      <c r="L8" s="40"/>
    </row>
    <row r="9" spans="1:12" ht="10.5">
      <c r="A9" s="69" t="s">
        <v>12</v>
      </c>
      <c r="B9" s="134"/>
      <c r="C9" s="77"/>
      <c r="D9" s="122">
        <f>H9+I9+J9+K9+L9</f>
        <v>3368910</v>
      </c>
      <c r="E9" s="70"/>
      <c r="F9" s="135" t="s">
        <v>13</v>
      </c>
      <c r="G9" s="136"/>
      <c r="H9" s="36">
        <f>H8+H7</f>
        <v>18910</v>
      </c>
      <c r="I9" s="36">
        <f>I8+I7</f>
        <v>1250000</v>
      </c>
      <c r="J9" s="36">
        <f>J8+J7</f>
        <v>2100000</v>
      </c>
      <c r="K9" s="36">
        <f>K8+K7</f>
        <v>0</v>
      </c>
      <c r="L9" s="37">
        <f>L8+L7</f>
        <v>0</v>
      </c>
    </row>
    <row r="10" spans="1:12" ht="10.5">
      <c r="A10" s="30"/>
      <c r="B10" s="38" t="s">
        <v>14</v>
      </c>
      <c r="C10" s="31"/>
      <c r="D10" s="32"/>
      <c r="E10" s="33"/>
      <c r="F10" s="33" t="s">
        <v>15</v>
      </c>
      <c r="G10" s="43" t="s">
        <v>16</v>
      </c>
      <c r="H10" s="60">
        <v>46944.38</v>
      </c>
      <c r="I10" s="97">
        <v>15000</v>
      </c>
      <c r="J10" s="97">
        <v>1242715.89</v>
      </c>
      <c r="K10" s="97">
        <v>1234157.26</v>
      </c>
      <c r="L10" s="44"/>
    </row>
    <row r="11" spans="1:12" ht="10.5">
      <c r="A11" s="30"/>
      <c r="B11" s="38" t="s">
        <v>17</v>
      </c>
      <c r="C11" s="31" t="s">
        <v>18</v>
      </c>
      <c r="D11" s="32"/>
      <c r="E11" s="33"/>
      <c r="F11" s="33" t="s">
        <v>19</v>
      </c>
      <c r="G11" s="25" t="s">
        <v>20</v>
      </c>
      <c r="H11" s="40">
        <v>3177.76</v>
      </c>
      <c r="I11" s="41">
        <v>3300</v>
      </c>
      <c r="J11" s="40">
        <v>1767275.34</v>
      </c>
      <c r="K11" s="24">
        <v>1755104.06</v>
      </c>
      <c r="L11" s="29"/>
    </row>
    <row r="12" spans="1:12" ht="10.5">
      <c r="A12" s="30"/>
      <c r="B12" s="38" t="s">
        <v>21</v>
      </c>
      <c r="C12" s="31"/>
      <c r="D12" s="32"/>
      <c r="E12" s="42" t="s">
        <v>22</v>
      </c>
      <c r="F12" s="33"/>
      <c r="G12" s="43" t="s">
        <v>23</v>
      </c>
      <c r="H12" s="44"/>
      <c r="I12" s="45"/>
      <c r="J12" s="46" t="s">
        <v>24</v>
      </c>
      <c r="K12" s="46" t="s">
        <v>24</v>
      </c>
      <c r="L12" s="29"/>
    </row>
    <row r="13" spans="1:12" ht="10.5">
      <c r="A13" s="30"/>
      <c r="B13" s="38"/>
      <c r="C13" s="31"/>
      <c r="D13" s="32"/>
      <c r="E13" s="33"/>
      <c r="F13" s="47"/>
      <c r="G13" s="39" t="s">
        <v>20</v>
      </c>
      <c r="H13" s="44">
        <v>25577.56</v>
      </c>
      <c r="I13" s="28">
        <v>20000</v>
      </c>
      <c r="J13" s="46" t="s">
        <v>98</v>
      </c>
      <c r="K13" s="46" t="s">
        <v>99</v>
      </c>
      <c r="L13" s="29"/>
    </row>
    <row r="14" spans="1:12" ht="10.5">
      <c r="A14" s="30"/>
      <c r="B14" s="38"/>
      <c r="C14" s="31"/>
      <c r="D14" s="32"/>
      <c r="E14" s="33"/>
      <c r="F14" s="81" t="s">
        <v>25</v>
      </c>
      <c r="G14" s="52"/>
      <c r="H14" s="40">
        <v>0</v>
      </c>
      <c r="I14" s="41">
        <v>0</v>
      </c>
      <c r="J14" s="40">
        <v>6790353.84</v>
      </c>
      <c r="K14" s="24">
        <v>6743588.46</v>
      </c>
      <c r="L14" s="40"/>
    </row>
    <row r="15" spans="1:12" ht="10.5">
      <c r="A15" s="69" t="s">
        <v>26</v>
      </c>
      <c r="B15" s="134"/>
      <c r="C15" s="77"/>
      <c r="D15" s="122">
        <f>H15+I15+J15+K15+L15</f>
        <v>16124815.149999999</v>
      </c>
      <c r="E15" s="70"/>
      <c r="F15" s="137" t="s">
        <v>13</v>
      </c>
      <c r="G15" s="136"/>
      <c r="H15" s="36">
        <f>H10+H11+H13+H14</f>
        <v>75699.7</v>
      </c>
      <c r="I15" s="36">
        <f>I10+I11+I13+I14</f>
        <v>38300</v>
      </c>
      <c r="J15" s="36">
        <f>J10+J14</f>
        <v>8033069.7299999995</v>
      </c>
      <c r="K15" s="36">
        <f>K10+K14</f>
        <v>7977745.72</v>
      </c>
      <c r="L15" s="37">
        <f>L10+L11+L13+L14</f>
        <v>0</v>
      </c>
    </row>
    <row r="16" spans="1:12" ht="10.5">
      <c r="A16" s="30"/>
      <c r="B16" s="50" t="s">
        <v>27</v>
      </c>
      <c r="C16" s="23"/>
      <c r="D16" s="40"/>
      <c r="E16" s="25"/>
      <c r="F16" s="48" t="s">
        <v>10</v>
      </c>
      <c r="G16" s="27"/>
      <c r="H16" s="29">
        <v>0</v>
      </c>
      <c r="I16" s="29">
        <v>50000</v>
      </c>
      <c r="J16" s="29">
        <v>50000</v>
      </c>
      <c r="K16" s="28">
        <v>0</v>
      </c>
      <c r="L16" s="29"/>
    </row>
    <row r="17" spans="1:12" ht="10.5">
      <c r="A17" s="30"/>
      <c r="B17" s="53" t="s">
        <v>28</v>
      </c>
      <c r="C17" s="31" t="s">
        <v>29</v>
      </c>
      <c r="D17" s="60"/>
      <c r="E17" s="33">
        <v>926</v>
      </c>
      <c r="F17" s="61" t="s">
        <v>11</v>
      </c>
      <c r="G17" s="62"/>
      <c r="H17" s="44">
        <v>0</v>
      </c>
      <c r="I17" s="29">
        <v>0</v>
      </c>
      <c r="J17" s="29">
        <v>0</v>
      </c>
      <c r="K17" s="28">
        <v>840000</v>
      </c>
      <c r="L17" s="29"/>
    </row>
    <row r="18" spans="1:12" ht="10.5">
      <c r="A18" s="30"/>
      <c r="B18" s="53" t="s">
        <v>30</v>
      </c>
      <c r="C18" s="31"/>
      <c r="D18" s="60"/>
      <c r="E18" s="33"/>
      <c r="F18" s="33" t="s">
        <v>31</v>
      </c>
      <c r="G18" s="33"/>
      <c r="H18" s="60">
        <v>0</v>
      </c>
      <c r="I18" s="60">
        <v>0</v>
      </c>
      <c r="J18" s="60">
        <v>0</v>
      </c>
      <c r="K18" s="41">
        <v>660000</v>
      </c>
      <c r="L18" s="40"/>
    </row>
    <row r="19" spans="1:12" ht="10.5">
      <c r="A19" s="69" t="s">
        <v>32</v>
      </c>
      <c r="B19" s="76"/>
      <c r="C19" s="77"/>
      <c r="D19" s="122">
        <f>H19+I19+J19+K19+L19</f>
        <v>1600000</v>
      </c>
      <c r="E19" s="70"/>
      <c r="F19" s="69" t="s">
        <v>13</v>
      </c>
      <c r="G19" s="138"/>
      <c r="H19" s="37">
        <f>H16+H17+H18</f>
        <v>0</v>
      </c>
      <c r="I19" s="37">
        <f>I16+I17+I18</f>
        <v>50000</v>
      </c>
      <c r="J19" s="37">
        <f>J16+J17+J18</f>
        <v>50000</v>
      </c>
      <c r="K19" s="36">
        <f>K16+K17+K18</f>
        <v>1500000</v>
      </c>
      <c r="L19" s="37">
        <v>0</v>
      </c>
    </row>
    <row r="20" spans="1:12" ht="10.5">
      <c r="A20" s="1"/>
      <c r="B20" s="50" t="s">
        <v>33</v>
      </c>
      <c r="C20" s="23"/>
      <c r="D20" s="40"/>
      <c r="E20" s="52"/>
      <c r="F20" s="39" t="s">
        <v>10</v>
      </c>
      <c r="G20" s="39"/>
      <c r="H20" s="29">
        <v>2142.8</v>
      </c>
      <c r="I20" s="29">
        <v>107000</v>
      </c>
      <c r="J20" s="29">
        <v>0</v>
      </c>
      <c r="K20" s="63"/>
      <c r="L20" s="29"/>
    </row>
    <row r="21" spans="1:12" ht="10.5">
      <c r="A21" s="30"/>
      <c r="B21" s="53" t="s">
        <v>34</v>
      </c>
      <c r="C21" s="31" t="s">
        <v>35</v>
      </c>
      <c r="D21" s="60"/>
      <c r="E21" s="54">
        <v>600</v>
      </c>
      <c r="F21" s="39" t="s">
        <v>11</v>
      </c>
      <c r="G21" s="39"/>
      <c r="H21" s="29">
        <v>8857.2</v>
      </c>
      <c r="I21" s="29">
        <v>1150000</v>
      </c>
      <c r="J21" s="29">
        <v>0</v>
      </c>
      <c r="K21" s="41">
        <v>0</v>
      </c>
      <c r="L21" s="29"/>
    </row>
    <row r="22" spans="1:12" ht="10.5">
      <c r="A22" s="30"/>
      <c r="B22" s="53" t="s">
        <v>36</v>
      </c>
      <c r="C22" s="31"/>
      <c r="D22" s="60"/>
      <c r="E22" s="63"/>
      <c r="F22" s="1"/>
      <c r="G22" s="52"/>
      <c r="H22" s="64"/>
      <c r="I22" s="64"/>
      <c r="J22" s="65"/>
      <c r="K22" s="41"/>
      <c r="L22" s="40"/>
    </row>
    <row r="23" spans="1:12" ht="10.5">
      <c r="A23" s="69" t="s">
        <v>37</v>
      </c>
      <c r="B23" s="76"/>
      <c r="C23" s="77"/>
      <c r="D23" s="122">
        <f>H23+I23+J23+K23+L23</f>
        <v>1268000</v>
      </c>
      <c r="E23" s="138"/>
      <c r="F23" s="69" t="s">
        <v>13</v>
      </c>
      <c r="G23" s="138"/>
      <c r="H23" s="37">
        <f>H20+H21</f>
        <v>11000</v>
      </c>
      <c r="I23" s="37">
        <f>I20+I21</f>
        <v>1257000</v>
      </c>
      <c r="J23" s="37">
        <f>J20+J21</f>
        <v>0</v>
      </c>
      <c r="K23" s="36">
        <f>L19+K21</f>
        <v>0</v>
      </c>
      <c r="L23" s="37">
        <f>M19+L21</f>
        <v>0</v>
      </c>
    </row>
    <row r="24" spans="1:12" ht="10.5">
      <c r="A24" s="1"/>
      <c r="B24" s="50" t="s">
        <v>41</v>
      </c>
      <c r="C24" s="31"/>
      <c r="D24" s="55"/>
      <c r="E24" s="54"/>
      <c r="F24" s="43" t="s">
        <v>39</v>
      </c>
      <c r="G24" s="43"/>
      <c r="H24" s="29">
        <v>0</v>
      </c>
      <c r="I24" s="29">
        <v>66000</v>
      </c>
      <c r="J24" s="29"/>
      <c r="K24" s="28">
        <v>150000</v>
      </c>
      <c r="L24" s="29">
        <v>300000</v>
      </c>
    </row>
    <row r="25" spans="1:12" ht="10.5">
      <c r="A25" s="30"/>
      <c r="B25" s="53" t="s">
        <v>42</v>
      </c>
      <c r="C25" s="31" t="s">
        <v>43</v>
      </c>
      <c r="D25" s="55"/>
      <c r="E25" s="54">
        <v>921</v>
      </c>
      <c r="F25" s="25" t="s">
        <v>25</v>
      </c>
      <c r="G25" s="25"/>
      <c r="H25" s="40">
        <v>0</v>
      </c>
      <c r="I25" s="40">
        <v>0</v>
      </c>
      <c r="J25" s="40"/>
      <c r="K25" s="41">
        <v>850000</v>
      </c>
      <c r="L25" s="40">
        <v>1700000</v>
      </c>
    </row>
    <row r="26" spans="1:12" ht="10.5">
      <c r="A26" s="69" t="s">
        <v>44</v>
      </c>
      <c r="B26" s="76"/>
      <c r="C26" s="77"/>
      <c r="D26" s="122">
        <f>H26+I26+J26+K26+L26</f>
        <v>3066000</v>
      </c>
      <c r="E26" s="138"/>
      <c r="F26" s="69" t="s">
        <v>13</v>
      </c>
      <c r="G26" s="70"/>
      <c r="H26" s="37">
        <f>H24+H25</f>
        <v>0</v>
      </c>
      <c r="I26" s="37">
        <f>I24+I25</f>
        <v>66000</v>
      </c>
      <c r="J26" s="37">
        <f>J24+J25</f>
        <v>0</v>
      </c>
      <c r="K26" s="36">
        <f>K24+K25</f>
        <v>1000000</v>
      </c>
      <c r="L26" s="37">
        <f>L24+L25</f>
        <v>2000000</v>
      </c>
    </row>
    <row r="27" spans="1:12" ht="10.5">
      <c r="A27" s="1"/>
      <c r="B27" s="50" t="s">
        <v>45</v>
      </c>
      <c r="C27" s="23"/>
      <c r="D27" s="51"/>
      <c r="E27" s="52"/>
      <c r="F27" s="39" t="s">
        <v>46</v>
      </c>
      <c r="G27" s="39"/>
      <c r="H27" s="29">
        <v>2070.24</v>
      </c>
      <c r="I27" s="71">
        <v>8998.4</v>
      </c>
      <c r="J27" s="29">
        <v>111647.74</v>
      </c>
      <c r="K27" s="28">
        <v>0</v>
      </c>
      <c r="L27" s="29"/>
    </row>
    <row r="28" spans="1:12" ht="10.5">
      <c r="A28" s="30"/>
      <c r="B28" s="53"/>
      <c r="C28" s="31"/>
      <c r="D28" s="55"/>
      <c r="E28" s="54"/>
      <c r="F28" s="39" t="s">
        <v>47</v>
      </c>
      <c r="G28" s="39"/>
      <c r="H28" s="29"/>
      <c r="I28" s="71">
        <v>18356.37</v>
      </c>
      <c r="J28" s="29">
        <v>191582.45</v>
      </c>
      <c r="K28" s="28"/>
      <c r="L28" s="29"/>
    </row>
    <row r="29" spans="1:12" ht="10.5">
      <c r="A29" s="30"/>
      <c r="B29" s="53" t="s">
        <v>48</v>
      </c>
      <c r="C29" s="31" t="s">
        <v>9</v>
      </c>
      <c r="D29" s="55"/>
      <c r="E29" s="54"/>
      <c r="F29" s="39" t="s">
        <v>49</v>
      </c>
      <c r="G29" s="39"/>
      <c r="H29" s="29">
        <v>10919.04</v>
      </c>
      <c r="I29" s="71">
        <f>47444.47+0.18</f>
        <v>47444.65</v>
      </c>
      <c r="J29" s="29">
        <v>424238.36</v>
      </c>
      <c r="K29" s="28">
        <v>0</v>
      </c>
      <c r="L29" s="29"/>
    </row>
    <row r="30" spans="1:12" ht="10.5">
      <c r="A30" s="30"/>
      <c r="B30" s="53" t="s">
        <v>50</v>
      </c>
      <c r="C30" s="31"/>
      <c r="D30" s="55"/>
      <c r="E30" s="73" t="s">
        <v>22</v>
      </c>
      <c r="F30" s="25" t="s">
        <v>51</v>
      </c>
      <c r="G30" s="25"/>
      <c r="H30" s="40">
        <v>6210.72</v>
      </c>
      <c r="I30" s="40"/>
      <c r="J30" s="40">
        <v>368149</v>
      </c>
      <c r="K30" s="41">
        <v>0</v>
      </c>
      <c r="L30" s="40"/>
    </row>
    <row r="31" spans="1:12" ht="10.5">
      <c r="A31" s="69" t="s">
        <v>38</v>
      </c>
      <c r="B31" s="76"/>
      <c r="C31" s="77"/>
      <c r="D31" s="122">
        <f>H31+I31+J31+K31+L31</f>
        <v>1189616.97</v>
      </c>
      <c r="E31" s="138"/>
      <c r="F31" s="69" t="s">
        <v>13</v>
      </c>
      <c r="G31" s="70"/>
      <c r="H31" s="37">
        <f>H27+H29+H30+H28</f>
        <v>19200</v>
      </c>
      <c r="I31" s="37">
        <f>I27+I29+I30+I28</f>
        <v>74799.42</v>
      </c>
      <c r="J31" s="37">
        <f>J27+J29+J30+J28</f>
        <v>1095617.55</v>
      </c>
      <c r="K31" s="36">
        <f>K27+K29+K30+K28</f>
        <v>0</v>
      </c>
      <c r="L31" s="37">
        <f>L27+L29+L30+L28</f>
        <v>0</v>
      </c>
    </row>
    <row r="32" spans="1:12" ht="10.5">
      <c r="A32" s="1"/>
      <c r="B32" s="50" t="s">
        <v>52</v>
      </c>
      <c r="C32" s="23"/>
      <c r="D32" s="51"/>
      <c r="E32" s="52"/>
      <c r="F32" s="39" t="s">
        <v>39</v>
      </c>
      <c r="G32" s="39"/>
      <c r="H32" s="29">
        <v>0</v>
      </c>
      <c r="I32" s="29">
        <v>108000</v>
      </c>
      <c r="J32" s="29">
        <v>65000</v>
      </c>
      <c r="K32" s="28">
        <v>0</v>
      </c>
      <c r="L32" s="29">
        <v>300000</v>
      </c>
    </row>
    <row r="33" spans="1:12" ht="10.5">
      <c r="A33" s="30"/>
      <c r="B33" s="53"/>
      <c r="C33" s="31" t="s">
        <v>43</v>
      </c>
      <c r="D33" s="55"/>
      <c r="E33" s="54">
        <v>600</v>
      </c>
      <c r="F33" s="25" t="s">
        <v>25</v>
      </c>
      <c r="G33" s="25"/>
      <c r="H33" s="40">
        <v>0</v>
      </c>
      <c r="I33" s="40">
        <v>0</v>
      </c>
      <c r="J33" s="40">
        <v>0</v>
      </c>
      <c r="K33" s="41">
        <v>0</v>
      </c>
      <c r="L33" s="40">
        <v>1700000</v>
      </c>
    </row>
    <row r="34" spans="1:12" ht="10.5">
      <c r="A34" s="69" t="s">
        <v>40</v>
      </c>
      <c r="B34" s="76"/>
      <c r="C34" s="77"/>
      <c r="D34" s="122">
        <f>H34+I34+J34+K34+L34</f>
        <v>2173000</v>
      </c>
      <c r="E34" s="138"/>
      <c r="F34" s="69" t="s">
        <v>13</v>
      </c>
      <c r="G34" s="70"/>
      <c r="H34" s="37">
        <f>H32+H33</f>
        <v>0</v>
      </c>
      <c r="I34" s="37">
        <f>I32+I33</f>
        <v>108000</v>
      </c>
      <c r="J34" s="37">
        <f>J32+J33</f>
        <v>65000</v>
      </c>
      <c r="K34" s="36">
        <f>K32+K33</f>
        <v>0</v>
      </c>
      <c r="L34" s="37">
        <f>L32+L33</f>
        <v>2000000</v>
      </c>
    </row>
    <row r="35" spans="1:12" ht="21">
      <c r="A35" s="1"/>
      <c r="B35" s="50" t="s">
        <v>53</v>
      </c>
      <c r="C35" s="23">
        <v>2009</v>
      </c>
      <c r="D35" s="40"/>
      <c r="E35" s="52">
        <v>600</v>
      </c>
      <c r="F35" s="25" t="s">
        <v>39</v>
      </c>
      <c r="G35" s="25"/>
      <c r="H35" s="40">
        <v>0</v>
      </c>
      <c r="I35" s="40">
        <f>550000+180000</f>
        <v>730000</v>
      </c>
      <c r="J35" s="40">
        <v>0</v>
      </c>
      <c r="K35" s="41">
        <v>0</v>
      </c>
      <c r="L35" s="40"/>
    </row>
    <row r="36" spans="1:12" ht="10.5">
      <c r="A36" s="69" t="s">
        <v>54</v>
      </c>
      <c r="B36" s="76"/>
      <c r="C36" s="77"/>
      <c r="D36" s="59">
        <f>H36+I36+J36+K36+L36</f>
        <v>730000</v>
      </c>
      <c r="E36" s="138"/>
      <c r="F36" s="69" t="s">
        <v>13</v>
      </c>
      <c r="G36" s="70"/>
      <c r="H36" s="37">
        <f>H35</f>
        <v>0</v>
      </c>
      <c r="I36" s="37">
        <f>I35</f>
        <v>730000</v>
      </c>
      <c r="J36" s="37">
        <f>J35</f>
        <v>0</v>
      </c>
      <c r="K36" s="36">
        <f>K35</f>
        <v>0</v>
      </c>
      <c r="L36" s="37">
        <f>L35</f>
        <v>0</v>
      </c>
    </row>
    <row r="37" spans="1:12" ht="10.5">
      <c r="A37" s="1"/>
      <c r="B37" s="50" t="s">
        <v>55</v>
      </c>
      <c r="C37" s="23" t="s">
        <v>43</v>
      </c>
      <c r="D37" s="40"/>
      <c r="E37" s="52">
        <v>900</v>
      </c>
      <c r="F37" s="25" t="s">
        <v>39</v>
      </c>
      <c r="G37" s="81"/>
      <c r="H37" s="40">
        <v>0</v>
      </c>
      <c r="I37" s="40">
        <v>60000</v>
      </c>
      <c r="J37" s="40">
        <v>60000</v>
      </c>
      <c r="K37" s="41">
        <v>1000000</v>
      </c>
      <c r="L37" s="40">
        <v>1000000</v>
      </c>
    </row>
    <row r="38" spans="1:12" ht="10.5">
      <c r="A38" s="69" t="s">
        <v>56</v>
      </c>
      <c r="B38" s="76"/>
      <c r="C38" s="77"/>
      <c r="D38" s="59">
        <f>H38+I38+J38+K38+L38</f>
        <v>2120000</v>
      </c>
      <c r="E38" s="138"/>
      <c r="F38" s="69" t="s">
        <v>13</v>
      </c>
      <c r="G38" s="74"/>
      <c r="H38" s="37">
        <f>H37</f>
        <v>0</v>
      </c>
      <c r="I38" s="37">
        <f>I37</f>
        <v>60000</v>
      </c>
      <c r="J38" s="37">
        <f>J37</f>
        <v>60000</v>
      </c>
      <c r="K38" s="36">
        <f>K37</f>
        <v>1000000</v>
      </c>
      <c r="L38" s="37">
        <f>L37</f>
        <v>1000000</v>
      </c>
    </row>
    <row r="39" spans="1:12" ht="10.5">
      <c r="A39" s="1"/>
      <c r="B39" s="53" t="s">
        <v>58</v>
      </c>
      <c r="C39" s="23"/>
      <c r="D39" s="32"/>
      <c r="E39" s="25"/>
      <c r="F39" s="39" t="s">
        <v>39</v>
      </c>
      <c r="G39" s="48"/>
      <c r="H39" s="29">
        <v>0</v>
      </c>
      <c r="I39" s="29">
        <v>61000</v>
      </c>
      <c r="J39" s="29"/>
      <c r="K39" s="28">
        <v>150000</v>
      </c>
      <c r="L39" s="29">
        <v>150000</v>
      </c>
    </row>
    <row r="40" spans="1:12" ht="21">
      <c r="A40" s="30"/>
      <c r="B40" s="53" t="s">
        <v>59</v>
      </c>
      <c r="C40" s="31" t="s">
        <v>43</v>
      </c>
      <c r="D40" s="32"/>
      <c r="E40" s="33">
        <v>900</v>
      </c>
      <c r="F40" s="25" t="s">
        <v>25</v>
      </c>
      <c r="G40" s="81"/>
      <c r="H40" s="40">
        <v>0</v>
      </c>
      <c r="I40" s="40">
        <v>0</v>
      </c>
      <c r="J40" s="40"/>
      <c r="K40" s="41">
        <v>850000</v>
      </c>
      <c r="L40" s="40">
        <v>850000</v>
      </c>
    </row>
    <row r="41" spans="1:12" ht="10.5">
      <c r="A41" s="69" t="s">
        <v>60</v>
      </c>
      <c r="B41" s="76"/>
      <c r="C41" s="77"/>
      <c r="D41" s="122">
        <f>H41+I41+J41+K41+L41</f>
        <v>2061000</v>
      </c>
      <c r="E41" s="70"/>
      <c r="F41" s="69" t="s">
        <v>13</v>
      </c>
      <c r="G41" s="74"/>
      <c r="H41" s="37">
        <f>H39+H40</f>
        <v>0</v>
      </c>
      <c r="I41" s="37">
        <f>I39+I40</f>
        <v>61000</v>
      </c>
      <c r="J41" s="37">
        <f>J39+J40</f>
        <v>0</v>
      </c>
      <c r="K41" s="36">
        <f>K39+K40</f>
        <v>1000000</v>
      </c>
      <c r="L41" s="37">
        <f>L39+L40</f>
        <v>1000000</v>
      </c>
    </row>
    <row r="42" spans="1:12" ht="10.5">
      <c r="A42" s="1"/>
      <c r="B42" s="50" t="s">
        <v>61</v>
      </c>
      <c r="C42" s="23" t="s">
        <v>57</v>
      </c>
      <c r="D42" s="51"/>
      <c r="E42" s="52"/>
      <c r="F42" s="39" t="s">
        <v>39</v>
      </c>
      <c r="G42" s="48"/>
      <c r="H42" s="29">
        <v>0</v>
      </c>
      <c r="I42" s="29">
        <v>30000</v>
      </c>
      <c r="J42" s="29"/>
      <c r="K42" s="28">
        <v>52500</v>
      </c>
      <c r="L42" s="29"/>
    </row>
    <row r="43" spans="1:12" ht="10.5">
      <c r="A43" s="30"/>
      <c r="B43" s="53" t="s">
        <v>62</v>
      </c>
      <c r="C43" s="31">
        <v>2010</v>
      </c>
      <c r="D43" s="55"/>
      <c r="E43" s="54">
        <v>801</v>
      </c>
      <c r="F43" s="25" t="s">
        <v>63</v>
      </c>
      <c r="G43" s="81"/>
      <c r="H43" s="40">
        <v>0</v>
      </c>
      <c r="I43" s="40">
        <v>0</v>
      </c>
      <c r="J43" s="40"/>
      <c r="K43" s="41">
        <v>297500</v>
      </c>
      <c r="L43" s="40"/>
    </row>
    <row r="44" spans="1:12" ht="10.5">
      <c r="A44" s="69" t="s">
        <v>64</v>
      </c>
      <c r="B44" s="76"/>
      <c r="C44" s="77"/>
      <c r="D44" s="122">
        <f>H44+I44+J44+K44+L44</f>
        <v>380000</v>
      </c>
      <c r="E44" s="138"/>
      <c r="F44" s="69" t="s">
        <v>13</v>
      </c>
      <c r="G44" s="74"/>
      <c r="H44" s="37">
        <f>H43+H42</f>
        <v>0</v>
      </c>
      <c r="I44" s="37">
        <f>I43+I42</f>
        <v>30000</v>
      </c>
      <c r="J44" s="37">
        <f>J43+J42</f>
        <v>0</v>
      </c>
      <c r="K44" s="36">
        <f>K43+K42</f>
        <v>350000</v>
      </c>
      <c r="L44" s="37">
        <f>L43+L42</f>
        <v>0</v>
      </c>
    </row>
    <row r="45" spans="1:12" ht="10.5">
      <c r="A45" s="1"/>
      <c r="B45" s="50" t="s">
        <v>65</v>
      </c>
      <c r="C45" s="31" t="s">
        <v>66</v>
      </c>
      <c r="D45" s="51"/>
      <c r="E45" s="52"/>
      <c r="F45" s="39" t="s">
        <v>10</v>
      </c>
      <c r="G45" s="48"/>
      <c r="H45" s="29">
        <v>43310</v>
      </c>
      <c r="I45" s="29">
        <v>178148</v>
      </c>
      <c r="J45" s="29">
        <v>0</v>
      </c>
      <c r="K45" s="28">
        <v>0</v>
      </c>
      <c r="L45" s="29"/>
    </row>
    <row r="46" spans="1:12" ht="10.5">
      <c r="A46" s="30"/>
      <c r="B46" s="53" t="s">
        <v>67</v>
      </c>
      <c r="C46" s="31">
        <v>2009</v>
      </c>
      <c r="D46" s="55"/>
      <c r="E46" s="54"/>
      <c r="F46" s="39" t="s">
        <v>68</v>
      </c>
      <c r="G46" s="48"/>
      <c r="H46" s="29">
        <v>0</v>
      </c>
      <c r="I46" s="29">
        <v>150400</v>
      </c>
      <c r="J46" s="29">
        <v>0</v>
      </c>
      <c r="K46" s="28">
        <v>0</v>
      </c>
      <c r="L46" s="29"/>
    </row>
    <row r="47" spans="1:12" ht="10.5">
      <c r="A47" s="30"/>
      <c r="B47" s="53"/>
      <c r="C47" s="31"/>
      <c r="D47" s="55"/>
      <c r="E47" s="54"/>
      <c r="F47" s="148" t="s">
        <v>69</v>
      </c>
      <c r="G47" s="149"/>
      <c r="H47" s="29">
        <v>0</v>
      </c>
      <c r="I47" s="29">
        <v>256501</v>
      </c>
      <c r="J47" s="29">
        <v>0</v>
      </c>
      <c r="K47" s="28">
        <v>0</v>
      </c>
      <c r="L47" s="29"/>
    </row>
    <row r="48" spans="1:12" ht="10.5">
      <c r="A48" s="30"/>
      <c r="B48" s="53"/>
      <c r="C48" s="31"/>
      <c r="D48" s="55"/>
      <c r="E48" s="54">
        <v>801</v>
      </c>
      <c r="F48" s="25" t="s">
        <v>70</v>
      </c>
      <c r="G48" s="81"/>
      <c r="H48" s="40">
        <v>0</v>
      </c>
      <c r="I48" s="40">
        <v>190713</v>
      </c>
      <c r="J48" s="40">
        <v>0</v>
      </c>
      <c r="K48" s="41">
        <v>0</v>
      </c>
      <c r="L48" s="40"/>
    </row>
    <row r="49" spans="1:12" ht="10.5">
      <c r="A49" s="69" t="s">
        <v>71</v>
      </c>
      <c r="B49" s="76"/>
      <c r="C49" s="77"/>
      <c r="D49" s="122">
        <f>H49+I49+J49+K49+L49</f>
        <v>819072</v>
      </c>
      <c r="E49" s="138"/>
      <c r="F49" s="69" t="s">
        <v>13</v>
      </c>
      <c r="G49" s="74"/>
      <c r="H49" s="37">
        <f>H48+H46+H45+H47</f>
        <v>43310</v>
      </c>
      <c r="I49" s="37">
        <f>I48+I46+I45+I47</f>
        <v>775762</v>
      </c>
      <c r="J49" s="37">
        <f>J48+J46+J45+J47</f>
        <v>0</v>
      </c>
      <c r="K49" s="36">
        <f>K48+K46+K45+K47</f>
        <v>0</v>
      </c>
      <c r="L49" s="37">
        <f>L48+L46+L45+L47</f>
        <v>0</v>
      </c>
    </row>
    <row r="50" spans="1:12" ht="10.5">
      <c r="A50" s="1"/>
      <c r="B50" s="50" t="s">
        <v>72</v>
      </c>
      <c r="C50" s="23" t="s">
        <v>57</v>
      </c>
      <c r="D50" s="51"/>
      <c r="E50" s="75" t="s">
        <v>22</v>
      </c>
      <c r="F50" s="25" t="s">
        <v>39</v>
      </c>
      <c r="G50" s="81"/>
      <c r="H50" s="40">
        <v>0</v>
      </c>
      <c r="I50" s="40">
        <v>65000</v>
      </c>
      <c r="J50" s="40">
        <v>60000</v>
      </c>
      <c r="K50" s="41">
        <v>0</v>
      </c>
      <c r="L50" s="40">
        <v>1000000</v>
      </c>
    </row>
    <row r="51" spans="1:12" ht="10.5">
      <c r="A51" s="69"/>
      <c r="B51" s="76"/>
      <c r="C51" s="77">
        <v>2012</v>
      </c>
      <c r="D51" s="59">
        <f>H51+I51+J51+K51+L51</f>
        <v>1125000</v>
      </c>
      <c r="E51" s="138"/>
      <c r="F51" s="69" t="s">
        <v>13</v>
      </c>
      <c r="G51" s="74"/>
      <c r="H51" s="37">
        <f>H50</f>
        <v>0</v>
      </c>
      <c r="I51" s="37">
        <f>I50</f>
        <v>65000</v>
      </c>
      <c r="J51" s="37">
        <f>J50</f>
        <v>60000</v>
      </c>
      <c r="K51" s="36">
        <f>K50</f>
        <v>0</v>
      </c>
      <c r="L51" s="37">
        <f>L50</f>
        <v>1000000</v>
      </c>
    </row>
    <row r="52" spans="1:12" ht="10.5">
      <c r="A52" s="69" t="s">
        <v>73</v>
      </c>
      <c r="B52" s="76" t="s">
        <v>74</v>
      </c>
      <c r="C52" s="77" t="s">
        <v>75</v>
      </c>
      <c r="D52" s="34">
        <f>H52+I52+J52+K52+L52</f>
        <v>57630</v>
      </c>
      <c r="E52" s="70">
        <v>750</v>
      </c>
      <c r="F52" s="57" t="s">
        <v>76</v>
      </c>
      <c r="G52" s="57"/>
      <c r="H52" s="78" t="s">
        <v>77</v>
      </c>
      <c r="I52" s="79">
        <v>16505</v>
      </c>
      <c r="J52" s="79">
        <v>41125</v>
      </c>
      <c r="K52" s="80">
        <v>0</v>
      </c>
      <c r="L52" s="59"/>
    </row>
    <row r="53" spans="1:12" ht="21">
      <c r="A53" s="1"/>
      <c r="B53" s="50" t="s">
        <v>78</v>
      </c>
      <c r="C53" s="23"/>
      <c r="D53" s="40"/>
      <c r="E53" s="81"/>
      <c r="F53" s="81" t="s">
        <v>10</v>
      </c>
      <c r="G53" s="82"/>
      <c r="H53" s="83" t="s">
        <v>77</v>
      </c>
      <c r="I53" s="83">
        <v>990135</v>
      </c>
      <c r="J53" s="83"/>
      <c r="K53" s="83"/>
      <c r="L53" s="29"/>
    </row>
    <row r="54" spans="1:12" ht="10.5">
      <c r="A54" s="30"/>
      <c r="B54" s="53" t="s">
        <v>79</v>
      </c>
      <c r="C54" s="31" t="s">
        <v>75</v>
      </c>
      <c r="D54" s="60"/>
      <c r="E54" s="85" t="s">
        <v>80</v>
      </c>
      <c r="F54" s="47" t="s">
        <v>11</v>
      </c>
      <c r="G54" s="63"/>
      <c r="H54" s="86"/>
      <c r="I54" s="86"/>
      <c r="J54" s="86">
        <v>1093840</v>
      </c>
      <c r="K54" s="86"/>
      <c r="L54" s="29"/>
    </row>
    <row r="55" spans="1:12" ht="10.5">
      <c r="A55" s="30"/>
      <c r="B55" s="53" t="s">
        <v>81</v>
      </c>
      <c r="C55" s="31"/>
      <c r="D55" s="60"/>
      <c r="E55" s="47"/>
      <c r="F55" s="61"/>
      <c r="G55" s="87"/>
      <c r="H55" s="88" t="s">
        <v>77</v>
      </c>
      <c r="I55" s="88"/>
      <c r="J55" s="88"/>
      <c r="K55" s="61"/>
      <c r="L55" s="29"/>
    </row>
    <row r="56" spans="1:12" ht="10.5">
      <c r="A56" s="56" t="s">
        <v>82</v>
      </c>
      <c r="B56" s="89"/>
      <c r="C56" s="90"/>
      <c r="D56" s="58">
        <f>H56+I56+J56+K56</f>
        <v>2083975</v>
      </c>
      <c r="E56" s="56"/>
      <c r="F56" s="150" t="s">
        <v>83</v>
      </c>
      <c r="G56" s="151"/>
      <c r="H56" s="91">
        <f>H53+H55</f>
        <v>0</v>
      </c>
      <c r="I56" s="92">
        <f>I53+I55</f>
        <v>990135</v>
      </c>
      <c r="J56" s="92">
        <f>J54</f>
        <v>1093840</v>
      </c>
      <c r="K56" s="93">
        <f>K53+K54</f>
        <v>0</v>
      </c>
      <c r="L56" s="37"/>
    </row>
    <row r="57" spans="1:12" ht="10.5">
      <c r="A57" s="1"/>
      <c r="B57" s="38" t="s">
        <v>84</v>
      </c>
      <c r="C57" s="23"/>
      <c r="D57" s="41"/>
      <c r="E57" s="25"/>
      <c r="F57" s="148"/>
      <c r="G57" s="149"/>
      <c r="H57" s="94"/>
      <c r="I57" s="95"/>
      <c r="J57" s="95"/>
      <c r="K57" s="96"/>
      <c r="L57" s="59"/>
    </row>
    <row r="58" spans="1:12" ht="10.5">
      <c r="A58" s="30"/>
      <c r="B58" s="38" t="s">
        <v>85</v>
      </c>
      <c r="C58" s="31" t="s">
        <v>29</v>
      </c>
      <c r="D58" s="97"/>
      <c r="E58" s="33">
        <v>921</v>
      </c>
      <c r="F58" s="161" t="s">
        <v>10</v>
      </c>
      <c r="G58" s="162"/>
      <c r="H58" s="94"/>
      <c r="I58" s="95">
        <v>12444</v>
      </c>
      <c r="J58" s="95"/>
      <c r="K58" s="96">
        <v>201456.96</v>
      </c>
      <c r="L58" s="59"/>
    </row>
    <row r="59" spans="1:12" ht="10.5">
      <c r="A59" s="30"/>
      <c r="B59" s="38"/>
      <c r="C59" s="98"/>
      <c r="D59" s="97"/>
      <c r="E59" s="43"/>
      <c r="F59" s="152" t="s">
        <v>25</v>
      </c>
      <c r="G59" s="153"/>
      <c r="H59" s="94"/>
      <c r="I59" s="95">
        <v>0</v>
      </c>
      <c r="J59" s="95">
        <v>0</v>
      </c>
      <c r="K59" s="96">
        <v>112166</v>
      </c>
      <c r="L59" s="59"/>
    </row>
    <row r="60" spans="1:12" ht="10.5">
      <c r="A60" s="69" t="s">
        <v>86</v>
      </c>
      <c r="B60" s="99"/>
      <c r="C60" s="100"/>
      <c r="D60" s="34">
        <f>I60+K60</f>
        <v>326066.95999999996</v>
      </c>
      <c r="E60" s="69"/>
      <c r="F60" s="154"/>
      <c r="G60" s="155"/>
      <c r="H60" s="101"/>
      <c r="I60" s="101">
        <f>I58+I59</f>
        <v>12444</v>
      </c>
      <c r="J60" s="101">
        <f>J58+J59</f>
        <v>0</v>
      </c>
      <c r="K60" s="116">
        <f>K58+K59</f>
        <v>313622.95999999996</v>
      </c>
      <c r="L60" s="37"/>
    </row>
    <row r="61" spans="1:12" ht="10.5">
      <c r="A61" s="1"/>
      <c r="B61" s="50" t="s">
        <v>87</v>
      </c>
      <c r="C61" s="23">
        <v>2009</v>
      </c>
      <c r="D61" s="40"/>
      <c r="E61" s="25"/>
      <c r="F61" s="148" t="s">
        <v>10</v>
      </c>
      <c r="G61" s="156"/>
      <c r="H61" s="71"/>
      <c r="I61" s="94">
        <v>0</v>
      </c>
      <c r="J61" s="94">
        <v>46000</v>
      </c>
      <c r="K61" s="102">
        <v>115000</v>
      </c>
      <c r="L61" s="29">
        <v>115000</v>
      </c>
    </row>
    <row r="62" spans="1:12" ht="10.5">
      <c r="A62" s="30"/>
      <c r="B62" s="53"/>
      <c r="C62" s="31">
        <v>2012</v>
      </c>
      <c r="D62" s="60"/>
      <c r="E62" s="33"/>
      <c r="F62" s="103"/>
      <c r="G62" s="104"/>
      <c r="H62" s="71"/>
      <c r="I62" s="94"/>
      <c r="J62" s="94"/>
      <c r="K62" s="102"/>
      <c r="L62" s="29"/>
    </row>
    <row r="63" spans="1:12" ht="10.5">
      <c r="A63" s="30"/>
      <c r="B63" s="53"/>
      <c r="C63" s="31"/>
      <c r="D63" s="60"/>
      <c r="E63" s="33">
        <v>750</v>
      </c>
      <c r="F63" s="157"/>
      <c r="G63" s="158"/>
      <c r="H63" s="84"/>
      <c r="I63" s="94"/>
      <c r="J63" s="94"/>
      <c r="K63" s="102"/>
      <c r="L63" s="40"/>
    </row>
    <row r="64" spans="1:12" ht="10.5">
      <c r="A64" s="69" t="s">
        <v>88</v>
      </c>
      <c r="B64" s="139"/>
      <c r="C64" s="140"/>
      <c r="D64" s="59">
        <v>276000</v>
      </c>
      <c r="E64" s="69"/>
      <c r="F64" s="141"/>
      <c r="G64" s="141"/>
      <c r="H64" s="106"/>
      <c r="I64" s="106">
        <f>I61+I63</f>
        <v>0</v>
      </c>
      <c r="J64" s="106">
        <f>J61+J63+J62</f>
        <v>46000</v>
      </c>
      <c r="K64" s="121">
        <f>K61+K63</f>
        <v>115000</v>
      </c>
      <c r="L64" s="106">
        <f>L61+L63</f>
        <v>115000</v>
      </c>
    </row>
    <row r="65" spans="1:12" ht="21">
      <c r="A65" s="66"/>
      <c r="B65" s="107" t="s">
        <v>89</v>
      </c>
      <c r="C65" s="105"/>
      <c r="D65" s="108">
        <f>D64+D60+D52+D51+D49+D44+D41+D38+D36+D34+D31+D26</f>
        <v>14323385.930000002</v>
      </c>
      <c r="E65" s="35"/>
      <c r="F65" s="109"/>
      <c r="G65" s="109"/>
      <c r="H65" s="108">
        <f>H9+H15+H19+H23+H26+H31+H34+H36+H38+H41+H44+H49+H51+H52+H64</f>
        <v>168119.7</v>
      </c>
      <c r="I65" s="108">
        <f>I9+I15+I19+I23+I26+I31+I34+I36+I38+I41+I44+I49+I51+I52+I64+I56+I60</f>
        <v>5584945.42</v>
      </c>
      <c r="J65" s="108">
        <f>J9+J15+J19+J23+J26+J31+J34+J36+J38+J41+J44+J49+J51+J52+J64+J56+J60</f>
        <v>12644652.280000001</v>
      </c>
      <c r="K65" s="108">
        <f>K9+K15+K19+K23+K26+K31+K34+K36+K38+K41+K44+K49+K51+K52+K64+K56+K60</f>
        <v>13256368.68</v>
      </c>
      <c r="L65" s="67">
        <f>L9+L15+L19+L23+L26+L31+L34+L36+L38+L41+L44+L49+L51+L52+L64+L56+L60</f>
        <v>7115000</v>
      </c>
    </row>
    <row r="66" spans="1:12" ht="10.5">
      <c r="A66" s="72"/>
      <c r="B66" s="111"/>
      <c r="C66" s="112"/>
      <c r="D66" s="113"/>
      <c r="E66" s="110"/>
      <c r="F66" s="112"/>
      <c r="G66" s="112"/>
      <c r="H66" s="113"/>
      <c r="I66" s="113"/>
      <c r="J66" s="113"/>
      <c r="K66" s="113"/>
      <c r="L66" s="46"/>
    </row>
    <row r="67" spans="1:12" ht="10.5">
      <c r="A67" s="1" t="s">
        <v>12</v>
      </c>
      <c r="B67" s="125" t="s">
        <v>90</v>
      </c>
      <c r="C67" s="126"/>
      <c r="D67" s="40"/>
      <c r="E67" s="52"/>
      <c r="F67" s="148" t="s">
        <v>91</v>
      </c>
      <c r="G67" s="149"/>
      <c r="H67" s="127">
        <v>0</v>
      </c>
      <c r="I67" s="128">
        <v>963</v>
      </c>
      <c r="J67" s="128">
        <v>38179.83</v>
      </c>
      <c r="K67" s="129"/>
      <c r="L67" s="68"/>
    </row>
    <row r="68" spans="1:12" ht="10.5">
      <c r="A68" s="30"/>
      <c r="B68" s="38" t="s">
        <v>92</v>
      </c>
      <c r="C68" s="130">
        <v>2009</v>
      </c>
      <c r="D68" s="60"/>
      <c r="E68" s="54"/>
      <c r="F68" s="161" t="s">
        <v>93</v>
      </c>
      <c r="G68" s="162"/>
      <c r="H68" s="131">
        <v>0</v>
      </c>
      <c r="I68" s="132">
        <v>847</v>
      </c>
      <c r="J68" s="132">
        <v>50730.41</v>
      </c>
      <c r="K68" s="133"/>
      <c r="L68" s="59"/>
    </row>
    <row r="69" spans="1:12" ht="10.5">
      <c r="A69" s="30"/>
      <c r="B69" s="38"/>
      <c r="C69" s="130">
        <v>-2010</v>
      </c>
      <c r="D69" s="60"/>
      <c r="E69" s="62"/>
      <c r="F69" s="152" t="s">
        <v>94</v>
      </c>
      <c r="G69" s="153"/>
      <c r="H69" s="131">
        <v>0</v>
      </c>
      <c r="I69" s="132">
        <v>2887</v>
      </c>
      <c r="J69" s="132">
        <v>114540</v>
      </c>
      <c r="K69" s="133"/>
      <c r="L69" s="59"/>
    </row>
    <row r="70" spans="1:12" ht="10.5">
      <c r="A70" s="49"/>
      <c r="B70" s="99"/>
      <c r="C70" s="114"/>
      <c r="D70" s="59">
        <f>H70+I70+J70+K70+L70</f>
        <v>208147.24</v>
      </c>
      <c r="E70" s="115"/>
      <c r="F70" s="154" t="s">
        <v>83</v>
      </c>
      <c r="G70" s="155"/>
      <c r="H70" s="101">
        <f>H67+H68+H69</f>
        <v>0</v>
      </c>
      <c r="I70" s="101">
        <f>I67+I68+I69</f>
        <v>4697</v>
      </c>
      <c r="J70" s="101">
        <f>J67+J68+J69</f>
        <v>203450.24</v>
      </c>
      <c r="K70" s="116">
        <f>K67+K68+K69</f>
        <v>0</v>
      </c>
      <c r="L70" s="37"/>
    </row>
    <row r="71" spans="1:12" ht="19.5" customHeight="1">
      <c r="A71" s="163" t="s">
        <v>95</v>
      </c>
      <c r="B71" s="164"/>
      <c r="C71" s="165"/>
      <c r="D71" s="123">
        <f>H71+I71+J71+K71+L71</f>
        <v>438147.24</v>
      </c>
      <c r="E71" s="124"/>
      <c r="F71" s="166" t="s">
        <v>83</v>
      </c>
      <c r="G71" s="167"/>
      <c r="H71" s="118">
        <f>H61+H64</f>
        <v>0</v>
      </c>
      <c r="I71" s="118">
        <f>I70</f>
        <v>4697</v>
      </c>
      <c r="J71" s="118">
        <f>J70</f>
        <v>203450.24</v>
      </c>
      <c r="K71" s="119">
        <f>K61+K64</f>
        <v>230000</v>
      </c>
      <c r="L71" s="120"/>
    </row>
  </sheetData>
  <sheetProtection/>
  <mergeCells count="19">
    <mergeCell ref="F69:G69"/>
    <mergeCell ref="F70:G70"/>
    <mergeCell ref="A71:C71"/>
    <mergeCell ref="F71:G71"/>
    <mergeCell ref="F67:G67"/>
    <mergeCell ref="B7:B8"/>
    <mergeCell ref="F58:G58"/>
    <mergeCell ref="F57:G57"/>
    <mergeCell ref="F68:G68"/>
    <mergeCell ref="F56:G56"/>
    <mergeCell ref="F59:G59"/>
    <mergeCell ref="F60:G60"/>
    <mergeCell ref="F61:G61"/>
    <mergeCell ref="F63:G63"/>
    <mergeCell ref="J1:L1"/>
    <mergeCell ref="A2:L2"/>
    <mergeCell ref="H4:K4"/>
    <mergeCell ref="F6:G6"/>
    <mergeCell ref="F47:G47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Wysocki</dc:creator>
  <cp:keywords/>
  <dc:description/>
  <cp:lastModifiedBy>Paweł Wysocki</cp:lastModifiedBy>
  <cp:lastPrinted>2010-01-08T07:35:34Z</cp:lastPrinted>
  <dcterms:created xsi:type="dcterms:W3CDTF">2010-01-07T07:45:40Z</dcterms:created>
  <dcterms:modified xsi:type="dcterms:W3CDTF">2010-01-08T07:36:03Z</dcterms:modified>
  <cp:category/>
  <cp:version/>
  <cp:contentType/>
  <cp:contentStatus/>
</cp:coreProperties>
</file>