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'Arkusz1'!$A$1:$M$76</definedName>
    <definedName name="_xlnm.Print_Area" localSheetId="1">'Arkusz2'!$B$1:$M$72</definedName>
  </definedNames>
  <calcPr fullCalcOnLoad="1"/>
</workbook>
</file>

<file path=xl/sharedStrings.xml><?xml version="1.0" encoding="utf-8"?>
<sst xmlns="http://schemas.openxmlformats.org/spreadsheetml/2006/main" count="338" uniqueCount="133">
  <si>
    <t>Zródła finansowania</t>
  </si>
  <si>
    <t>budżet gminy</t>
  </si>
  <si>
    <t>RAZEM</t>
  </si>
  <si>
    <t xml:space="preserve">               Nazwa inwestycji</t>
  </si>
  <si>
    <t xml:space="preserve">dotacja UE  </t>
  </si>
  <si>
    <t>koszty kwalifikowane</t>
  </si>
  <si>
    <t>(podatek Vat)</t>
  </si>
  <si>
    <t>budżet</t>
  </si>
  <si>
    <t>gminy</t>
  </si>
  <si>
    <t>Lp</t>
  </si>
  <si>
    <t xml:space="preserve">Zagospodarowanie terenu w </t>
  </si>
  <si>
    <t xml:space="preserve">Nieznanicach dla potrzeb </t>
  </si>
  <si>
    <t xml:space="preserve">rekreacyjno - kulturalnych </t>
  </si>
  <si>
    <t xml:space="preserve">Renowacja boiska sportowego </t>
  </si>
  <si>
    <t>i przystosowanie terenu dla  potrzeb</t>
  </si>
  <si>
    <t>w Rzerzęczycach</t>
  </si>
  <si>
    <t>Przebudowa i modernizacja</t>
  </si>
  <si>
    <t>Renowacja zbiornika wodnego</t>
  </si>
  <si>
    <t xml:space="preserve">z infrastrukturą rekreacyjną </t>
  </si>
  <si>
    <t>w msc. Kłomnice przy ul. Sądowej</t>
  </si>
  <si>
    <t>Rozbudowa Gminnego Ośrodka</t>
  </si>
  <si>
    <t>Kultury w Kłomnicach</t>
  </si>
  <si>
    <t>Budowa drogi (ul. Łąkowa w Kłomnicach)</t>
  </si>
  <si>
    <t xml:space="preserve">Budowa Targowiska w msc. </t>
  </si>
  <si>
    <t xml:space="preserve">Budowa miasteczka ruchu drogowego </t>
  </si>
  <si>
    <t>w Michałowie Kłomnickim</t>
  </si>
  <si>
    <t>Termomodernizacja budynku ZG-2,</t>
  </si>
  <si>
    <t>Przychodni Zdrowia i przystosowanie</t>
  </si>
  <si>
    <t>budynku dla osób niepełnosprawnych</t>
  </si>
  <si>
    <t>Budowa kotłowni przy Zespole Szkół</t>
  </si>
  <si>
    <t>Budowa budynku świetlicy dla Koła</t>
  </si>
  <si>
    <t>Gospodyń Wiejskich w Rzerzęczycach</t>
  </si>
  <si>
    <t>przy ul. Skrzydlowskiej</t>
  </si>
  <si>
    <t>Zagospodarowanie placu na skrzyżowaniu</t>
  </si>
  <si>
    <t xml:space="preserve">przy szkole w Witkowicach </t>
  </si>
  <si>
    <t xml:space="preserve">Budowa oczyszczalni ścieków </t>
  </si>
  <si>
    <t xml:space="preserve">Budowa oczyszczalni ścieków w </t>
  </si>
  <si>
    <t>Hubach oraz kanalizacji sanitarnej w Hubach</t>
  </si>
  <si>
    <t>Adamowie i Rzerzęczycach etap I</t>
  </si>
  <si>
    <t>Rozbudowa Szkoły Podstawowej</t>
  </si>
  <si>
    <t>i Gimnazjum w miejscowości</t>
  </si>
  <si>
    <t>Rzerzeczyce</t>
  </si>
  <si>
    <t>budżet gminy/kredyt</t>
  </si>
  <si>
    <t>Poprawa stanu sieci dróg gminnych</t>
  </si>
  <si>
    <t>przebudowa ulic: Czestochowskiej</t>
  </si>
  <si>
    <t>Bartkowskiej, Głównej i Ogrodowej</t>
  </si>
  <si>
    <t>w miejscowości Konary, gm. Kłomnice</t>
  </si>
  <si>
    <t>kredyt</t>
  </si>
  <si>
    <t>pożyczka WFOŚiGW</t>
  </si>
  <si>
    <t>ul. Ogrodowej w Witkowicach</t>
  </si>
  <si>
    <t>Kłomnice</t>
  </si>
  <si>
    <t xml:space="preserve">w Skrzydlowie </t>
  </si>
  <si>
    <t xml:space="preserve">pożyczka WFOŚiGW </t>
  </si>
  <si>
    <t xml:space="preserve">dotacja UM i budżetu państwa  </t>
  </si>
  <si>
    <t>Okres</t>
  </si>
  <si>
    <t>realizacji</t>
  </si>
  <si>
    <t>Łączne</t>
  </si>
  <si>
    <t>koszty niekw. inne</t>
  </si>
  <si>
    <t>Dział klas.</t>
  </si>
  <si>
    <t xml:space="preserve"> budżet.</t>
  </si>
  <si>
    <t>010</t>
  </si>
  <si>
    <t>2008-</t>
  </si>
  <si>
    <t>200000,00</t>
  </si>
  <si>
    <t>2009-</t>
  </si>
  <si>
    <t>nakł. inwest.</t>
  </si>
  <si>
    <t>umorzenie pozyczki</t>
  </si>
  <si>
    <t>w Nieznanicach</t>
  </si>
  <si>
    <t>Projekt E-Powiat częstochowa</t>
  </si>
  <si>
    <t>bużet gminy</t>
  </si>
  <si>
    <t>2009-2010</t>
  </si>
  <si>
    <t xml:space="preserve">Termomodernizacja Zespołu Szkół </t>
  </si>
  <si>
    <t>im. B. Prusa w Garnku przy ul. Szkolnej 18</t>
  </si>
  <si>
    <t xml:space="preserve">Budowa świetlicy środowiskowej wraz </t>
  </si>
  <si>
    <t>z zapleczem i garażem dwustanowiskowym</t>
  </si>
  <si>
    <t>dla OSP w Zdrowej</t>
  </si>
  <si>
    <t>budżet gminy koszty niekwalifikowane</t>
  </si>
  <si>
    <t>budżet gminy koszty kwalifikowane</t>
  </si>
  <si>
    <t xml:space="preserve">dotacja Program  Rozwoju Obszarów Wiejskich </t>
  </si>
  <si>
    <t>Lata</t>
  </si>
  <si>
    <t>Remont i modernizacja świetlic</t>
  </si>
  <si>
    <t xml:space="preserve">przy jednostkach OSP </t>
  </si>
  <si>
    <t>w gminie Kłomnice</t>
  </si>
  <si>
    <t>2010-2011</t>
  </si>
  <si>
    <t xml:space="preserve">program rozwoju Obszarów </t>
  </si>
  <si>
    <t>Wiejskich</t>
  </si>
  <si>
    <t>0,00</t>
  </si>
  <si>
    <t>250000,00</t>
  </si>
  <si>
    <t>125000,00</t>
  </si>
  <si>
    <t xml:space="preserve">             WIELOLETNI  PROGRAM  INWESTYCYJNY</t>
  </si>
  <si>
    <t xml:space="preserve">                      który realizuje Urząd Gminy Kłomnice</t>
  </si>
  <si>
    <t>UG</t>
  </si>
  <si>
    <t>dotacje UE</t>
  </si>
  <si>
    <t>pożyczka</t>
  </si>
  <si>
    <t>dotacja</t>
  </si>
  <si>
    <t>Zał. Nr 3 do Uchwały Rady Gminy Kłomnice nr ………………….</t>
  </si>
  <si>
    <t>budżet gminy koszt niekw.pod.vat</t>
  </si>
  <si>
    <t>Razem</t>
  </si>
  <si>
    <t>z dnia 08.06.2009r.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</si>
  <si>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</si>
  <si>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</si>
  <si>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</si>
  <si>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</si>
  <si>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</si>
  <si>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</si>
  <si>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</si>
  <si>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</si>
  <si>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</si>
  <si>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</si>
  <si>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</si>
  <si>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</si>
  <si>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</si>
  <si>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</si>
  <si>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</si>
  <si>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</si>
  <si>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</si>
  <si>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</si>
  <si>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</si>
  <si>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</si>
  <si>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rekreacyjno - kulturalnych w Rzerzęczycach</t>
  </si>
  <si>
    <t xml:space="preserve">ul. Głównej i ul. Ogrodowej </t>
  </si>
  <si>
    <t>Przebudowa-remont ul.Bartkowickiej,</t>
  </si>
  <si>
    <t>w miejscowości Konary</t>
  </si>
  <si>
    <t>i Gimnazjum w miejscowości Rzerzęczyce - II Etap</t>
  </si>
  <si>
    <t>z infrastrukturą rekreacyjną  w msc Kłomnice przy ul. Sądowej</t>
  </si>
  <si>
    <t>Gospodyń Wiejskich w Rzerzęczycach przy ul.Skrzydlowskiej</t>
  </si>
  <si>
    <t>Przebudowa i modernizacja ul. Ogrodowej w Witkowicach</t>
  </si>
  <si>
    <t>Budowa Targowiska w msc. Kłomnice</t>
  </si>
  <si>
    <t>Zagospodarowanie placu na skrzyżowaniu przy ZS w Witkowicach</t>
  </si>
  <si>
    <t>Przychodni Zdrowia i przystosowanie budynku dla osób niepełnosprawnych</t>
  </si>
  <si>
    <t>Budowa oczyszczalni ścieków w Nieznanicach</t>
  </si>
  <si>
    <t>z dnia 26.03.2009</t>
  </si>
  <si>
    <t>różnica od poprzedniego</t>
  </si>
  <si>
    <t>Zał. Nr 2 do Uchwały Rady Gminy Kłomnice nr 193/XXVII/09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</si>
</sst>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[$-415]d\ mmmm\ yyyy"/>
    <numFmt numFmtId="167" formatCode="00\-000"/>
    <numFmt numFmtId="168" formatCode="#,##0.00\ &quot;zł&quot;"/>
    <numFmt numFmtId="16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2" fontId="4" fillId="0" borderId="0" xfId="0" applyNumberFormat="1" applyFont="1" applyAlignment="1">
      <alignment/>
    </xf>
    <xf numFmtId="49" fontId="4" fillId="0" borderId="20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right"/>
    </xf>
    <xf numFmtId="44" fontId="4" fillId="0" borderId="22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8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4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23" xfId="0" applyFont="1" applyBorder="1" applyAlignment="1">
      <alignment/>
    </xf>
    <xf numFmtId="2" fontId="4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5" fillId="33" borderId="14" xfId="0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4" fillId="34" borderId="16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5" borderId="14" xfId="0" applyNumberFormat="1" applyFont="1" applyFill="1" applyBorder="1" applyAlignment="1">
      <alignment/>
    </xf>
    <xf numFmtId="4" fontId="4" fillId="36" borderId="19" xfId="0" applyNumberFormat="1" applyFont="1" applyFill="1" applyBorder="1" applyAlignment="1">
      <alignment/>
    </xf>
    <xf numFmtId="4" fontId="4" fillId="36" borderId="14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36" borderId="23" xfId="0" applyNumberFormat="1" applyFont="1" applyFill="1" applyBorder="1" applyAlignment="1">
      <alignment/>
    </xf>
    <xf numFmtId="4" fontId="4" fillId="36" borderId="14" xfId="0" applyNumberFormat="1" applyFont="1" applyFill="1" applyBorder="1" applyAlignment="1">
      <alignment horizontal="right"/>
    </xf>
    <xf numFmtId="0" fontId="4" fillId="36" borderId="0" xfId="0" applyFont="1" applyFill="1" applyAlignment="1">
      <alignment/>
    </xf>
    <xf numFmtId="4" fontId="4" fillId="36" borderId="15" xfId="0" applyNumberFormat="1" applyFont="1" applyFill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" fontId="8" fillId="33" borderId="19" xfId="0" applyNumberFormat="1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14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4" fontId="8" fillId="33" borderId="21" xfId="0" applyNumberFormat="1" applyFont="1" applyFill="1" applyBorder="1" applyAlignment="1">
      <alignment/>
    </xf>
    <xf numFmtId="4" fontId="8" fillId="33" borderId="2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4" fontId="7" fillId="0" borderId="14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8" fillId="33" borderId="14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7" fillId="0" borderId="11" xfId="0" applyNumberFormat="1" applyFont="1" applyFill="1" applyBorder="1" applyAlignment="1">
      <alignment/>
    </xf>
    <xf numFmtId="4" fontId="7" fillId="33" borderId="17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33" borderId="22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8" fillId="33" borderId="13" xfId="0" applyNumberFormat="1" applyFont="1" applyFill="1" applyBorder="1" applyAlignment="1">
      <alignment horizontal="center"/>
    </xf>
    <xf numFmtId="4" fontId="8" fillId="33" borderId="15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right"/>
    </xf>
    <xf numFmtId="0" fontId="8" fillId="33" borderId="23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K2" sqref="K2"/>
    </sheetView>
  </sheetViews>
  <sheetFormatPr defaultColWidth="9.140625" defaultRowHeight="21" customHeight="1"/>
  <cols>
    <col min="1" max="1" width="1.7109375" style="1" customWidth="1"/>
    <col min="2" max="2" width="3.140625" style="1" customWidth="1"/>
    <col min="3" max="3" width="9.7109375" style="1" customWidth="1"/>
    <col min="4" max="4" width="22.421875" style="1" customWidth="1"/>
    <col min="5" max="5" width="8.140625" style="1" customWidth="1"/>
    <col min="6" max="6" width="14.140625" style="1" customWidth="1"/>
    <col min="7" max="7" width="8.7109375" style="1" customWidth="1"/>
    <col min="8" max="8" width="6.140625" style="1" customWidth="1"/>
    <col min="9" max="9" width="20.7109375" style="1" customWidth="1"/>
    <col min="10" max="10" width="13.7109375" style="1" customWidth="1"/>
    <col min="11" max="11" width="16.28125" style="1" customWidth="1"/>
    <col min="12" max="12" width="16.7109375" style="1" customWidth="1"/>
    <col min="13" max="13" width="18.28125" style="1" customWidth="1"/>
    <col min="14" max="14" width="12.00390625" style="1" customWidth="1"/>
    <col min="15" max="16384" width="9.140625" style="1" customWidth="1"/>
  </cols>
  <sheetData>
    <row r="1" ht="21" customHeight="1">
      <c r="I1" s="1" t="s">
        <v>94</v>
      </c>
    </row>
    <row r="2" ht="21" customHeight="1">
      <c r="K2" s="1" t="s">
        <v>130</v>
      </c>
    </row>
    <row r="3" ht="21" customHeight="1">
      <c r="D3" s="1" t="s">
        <v>88</v>
      </c>
    </row>
    <row r="4" ht="21" customHeight="1">
      <c r="D4" s="1" t="s">
        <v>89</v>
      </c>
    </row>
    <row r="5" spans="2:13" ht="21" customHeight="1">
      <c r="B5" s="2" t="s">
        <v>9</v>
      </c>
      <c r="C5" s="3" t="s">
        <v>3</v>
      </c>
      <c r="D5" s="4"/>
      <c r="E5" s="4" t="s">
        <v>54</v>
      </c>
      <c r="F5" s="4" t="s">
        <v>56</v>
      </c>
      <c r="G5" s="2" t="s">
        <v>58</v>
      </c>
      <c r="H5" s="5" t="s">
        <v>0</v>
      </c>
      <c r="I5" s="6"/>
      <c r="J5" s="5"/>
      <c r="K5" s="5" t="s">
        <v>78</v>
      </c>
      <c r="L5" s="7"/>
      <c r="M5" s="8"/>
    </row>
    <row r="6" spans="2:13" ht="21" customHeight="1">
      <c r="B6" s="9"/>
      <c r="C6" s="10"/>
      <c r="D6" s="11"/>
      <c r="E6" s="11" t="s">
        <v>55</v>
      </c>
      <c r="F6" s="11" t="s">
        <v>64</v>
      </c>
      <c r="G6" s="9" t="s">
        <v>59</v>
      </c>
      <c r="H6" s="10"/>
      <c r="I6" s="11"/>
      <c r="J6" s="12">
        <v>2008</v>
      </c>
      <c r="K6" s="13">
        <v>2009</v>
      </c>
      <c r="L6" s="14">
        <v>2010</v>
      </c>
      <c r="M6" s="13">
        <v>2011</v>
      </c>
    </row>
    <row r="7" spans="2:13" ht="21" customHeight="1">
      <c r="B7" s="15">
        <v>1</v>
      </c>
      <c r="C7" s="16"/>
      <c r="D7" s="17">
        <v>2</v>
      </c>
      <c r="E7" s="17">
        <v>3</v>
      </c>
      <c r="F7" s="17">
        <v>4</v>
      </c>
      <c r="G7" s="15">
        <v>5</v>
      </c>
      <c r="H7" s="16">
        <v>6</v>
      </c>
      <c r="I7" s="17"/>
      <c r="J7" s="18">
        <v>7</v>
      </c>
      <c r="K7" s="19">
        <v>8</v>
      </c>
      <c r="L7" s="15">
        <v>9</v>
      </c>
      <c r="M7" s="15">
        <v>10</v>
      </c>
    </row>
    <row r="8" spans="2:13" ht="21" customHeight="1">
      <c r="B8" s="20">
        <v>1</v>
      </c>
      <c r="C8" s="21" t="s">
        <v>39</v>
      </c>
      <c r="D8" s="21"/>
      <c r="E8" s="22" t="s">
        <v>61</v>
      </c>
      <c r="F8" s="21"/>
      <c r="G8" s="20"/>
      <c r="H8" s="7" t="s">
        <v>1</v>
      </c>
      <c r="I8" s="8"/>
      <c r="J8" s="89">
        <v>18910</v>
      </c>
      <c r="K8" s="89">
        <v>255316.28</v>
      </c>
      <c r="L8" s="90">
        <v>430159.96</v>
      </c>
      <c r="M8" s="90">
        <v>0</v>
      </c>
    </row>
    <row r="9" spans="2:13" ht="21" customHeight="1">
      <c r="B9" s="25"/>
      <c r="C9" s="26" t="s">
        <v>40</v>
      </c>
      <c r="D9" s="26"/>
      <c r="E9" s="27">
        <v>2010</v>
      </c>
      <c r="F9" s="28">
        <v>4704386.24</v>
      </c>
      <c r="G9" s="29">
        <v>801</v>
      </c>
      <c r="H9" s="7" t="s">
        <v>47</v>
      </c>
      <c r="I9" s="8"/>
      <c r="J9" s="23"/>
      <c r="K9" s="23">
        <v>1000000</v>
      </c>
      <c r="L9" s="24">
        <v>3000000</v>
      </c>
      <c r="M9" s="24">
        <v>0</v>
      </c>
    </row>
    <row r="10" spans="2:13" ht="21" customHeight="1">
      <c r="B10" s="30"/>
      <c r="C10" s="31" t="s">
        <v>41</v>
      </c>
      <c r="D10" s="31"/>
      <c r="E10" s="32"/>
      <c r="F10" s="31"/>
      <c r="G10" s="33"/>
      <c r="H10" s="10" t="s">
        <v>2</v>
      </c>
      <c r="I10" s="11"/>
      <c r="J10" s="34">
        <v>18910</v>
      </c>
      <c r="K10" s="34">
        <v>1255316.28</v>
      </c>
      <c r="L10" s="35">
        <f>L8+L9</f>
        <v>3430159.96</v>
      </c>
      <c r="M10" s="24">
        <v>0</v>
      </c>
    </row>
    <row r="11" spans="2:14" ht="21" customHeight="1">
      <c r="B11" s="20">
        <v>2</v>
      </c>
      <c r="C11" s="26" t="s">
        <v>36</v>
      </c>
      <c r="D11" s="26"/>
      <c r="E11" s="22"/>
      <c r="F11" s="26"/>
      <c r="G11" s="20"/>
      <c r="H11" s="20" t="s">
        <v>7</v>
      </c>
      <c r="I11" s="36" t="s">
        <v>5</v>
      </c>
      <c r="J11" s="91">
        <v>46944.38</v>
      </c>
      <c r="K11" s="92">
        <v>15000</v>
      </c>
      <c r="L11" s="92">
        <v>1275651.46</v>
      </c>
      <c r="M11" s="91">
        <v>1266866.03</v>
      </c>
      <c r="N11" s="38"/>
    </row>
    <row r="12" spans="2:14" ht="21" customHeight="1">
      <c r="B12" s="29"/>
      <c r="C12" s="39" t="s">
        <v>37</v>
      </c>
      <c r="D12" s="26"/>
      <c r="E12" s="27" t="s">
        <v>61</v>
      </c>
      <c r="F12" s="26">
        <v>19627194.55</v>
      </c>
      <c r="G12" s="29"/>
      <c r="H12" s="40" t="s">
        <v>8</v>
      </c>
      <c r="I12" s="20" t="s">
        <v>57</v>
      </c>
      <c r="J12" s="91">
        <v>3177.76</v>
      </c>
      <c r="K12" s="91">
        <v>3300</v>
      </c>
      <c r="L12" s="92">
        <v>1767275.34</v>
      </c>
      <c r="M12" s="91">
        <v>1755104.06</v>
      </c>
      <c r="N12" s="41"/>
    </row>
    <row r="13" spans="2:14" ht="21" customHeight="1">
      <c r="B13" s="29"/>
      <c r="C13" s="39" t="s">
        <v>38</v>
      </c>
      <c r="D13" s="26"/>
      <c r="E13" s="27">
        <v>2011</v>
      </c>
      <c r="F13" s="26"/>
      <c r="G13" s="42" t="s">
        <v>60</v>
      </c>
      <c r="H13" s="29"/>
      <c r="I13" s="33" t="s">
        <v>6</v>
      </c>
      <c r="J13" s="43"/>
      <c r="K13" s="43"/>
      <c r="L13" s="43"/>
      <c r="M13" s="43"/>
      <c r="N13" s="44"/>
    </row>
    <row r="14" spans="2:13" ht="21" customHeight="1">
      <c r="B14" s="29"/>
      <c r="C14" s="39"/>
      <c r="D14" s="26"/>
      <c r="E14" s="27"/>
      <c r="F14" s="26"/>
      <c r="G14" s="29"/>
      <c r="H14" s="45"/>
      <c r="I14" s="36" t="s">
        <v>57</v>
      </c>
      <c r="J14" s="43">
        <v>25577.56</v>
      </c>
      <c r="K14" s="24">
        <v>0</v>
      </c>
      <c r="L14" s="24">
        <v>0</v>
      </c>
      <c r="M14" s="43">
        <v>0</v>
      </c>
    </row>
    <row r="15" spans="2:13" ht="21" customHeight="1">
      <c r="B15" s="29"/>
      <c r="C15" s="39"/>
      <c r="D15" s="26"/>
      <c r="E15" s="27"/>
      <c r="F15" s="26"/>
      <c r="G15" s="29"/>
      <c r="H15" s="46" t="s">
        <v>4</v>
      </c>
      <c r="I15" s="8"/>
      <c r="J15" s="24">
        <v>0</v>
      </c>
      <c r="K15" s="23">
        <v>0</v>
      </c>
      <c r="L15" s="23">
        <v>6757418.26</v>
      </c>
      <c r="M15" s="24">
        <v>6710879.7</v>
      </c>
    </row>
    <row r="16" spans="2:13" ht="21" customHeight="1">
      <c r="B16" s="29"/>
      <c r="C16" s="39"/>
      <c r="D16" s="26"/>
      <c r="E16" s="32"/>
      <c r="F16" s="26"/>
      <c r="G16" s="33"/>
      <c r="H16" s="47" t="s">
        <v>2</v>
      </c>
      <c r="I16" s="48"/>
      <c r="J16" s="49">
        <f>SUM(J11:J15)</f>
        <v>75699.7</v>
      </c>
      <c r="K16" s="49">
        <v>18300</v>
      </c>
      <c r="L16" s="49">
        <f>L11+L12+L14+L15</f>
        <v>9800345.059999999</v>
      </c>
      <c r="M16" s="50">
        <f>SUM(M11:M15)</f>
        <v>9732849.79</v>
      </c>
    </row>
    <row r="17" spans="2:13" ht="21" customHeight="1">
      <c r="B17" s="20">
        <v>3</v>
      </c>
      <c r="C17" s="51" t="s">
        <v>10</v>
      </c>
      <c r="D17" s="52"/>
      <c r="E17" s="53"/>
      <c r="F17" s="52"/>
      <c r="G17" s="52"/>
      <c r="H17" s="36" t="s">
        <v>1</v>
      </c>
      <c r="I17" s="36"/>
      <c r="J17" s="90">
        <v>0</v>
      </c>
      <c r="K17" s="90">
        <v>0</v>
      </c>
      <c r="L17" s="90">
        <v>0</v>
      </c>
      <c r="M17" s="90">
        <v>0</v>
      </c>
    </row>
    <row r="18" spans="2:13" ht="21" customHeight="1">
      <c r="B18" s="29"/>
      <c r="C18" s="54" t="s">
        <v>11</v>
      </c>
      <c r="D18" s="55"/>
      <c r="E18" s="56">
        <v>2010</v>
      </c>
      <c r="F18" s="57" t="s">
        <v>62</v>
      </c>
      <c r="G18" s="55">
        <v>926</v>
      </c>
      <c r="H18" s="36" t="s">
        <v>47</v>
      </c>
      <c r="I18" s="36"/>
      <c r="J18" s="24">
        <v>0</v>
      </c>
      <c r="K18" s="24">
        <v>0</v>
      </c>
      <c r="L18" s="24">
        <v>30000</v>
      </c>
      <c r="M18" s="24">
        <v>0</v>
      </c>
    </row>
    <row r="19" spans="2:13" ht="21" customHeight="1">
      <c r="B19" s="29"/>
      <c r="C19" s="54" t="s">
        <v>12</v>
      </c>
      <c r="D19" s="55"/>
      <c r="E19" s="56"/>
      <c r="F19" s="58"/>
      <c r="G19" s="55"/>
      <c r="H19" s="36" t="s">
        <v>4</v>
      </c>
      <c r="I19" s="36"/>
      <c r="J19" s="24">
        <v>0</v>
      </c>
      <c r="K19" s="24">
        <v>0</v>
      </c>
      <c r="L19" s="59">
        <v>170000</v>
      </c>
      <c r="M19" s="24">
        <v>0</v>
      </c>
    </row>
    <row r="20" spans="2:13" ht="21" customHeight="1">
      <c r="B20" s="33"/>
      <c r="C20" s="60"/>
      <c r="D20" s="61"/>
      <c r="E20" s="56"/>
      <c r="F20" s="58"/>
      <c r="G20" s="55"/>
      <c r="H20" s="2" t="s">
        <v>2</v>
      </c>
      <c r="I20" s="20"/>
      <c r="J20" s="62">
        <v>0</v>
      </c>
      <c r="K20" s="62">
        <v>0</v>
      </c>
      <c r="L20" s="62">
        <f>L18+L19</f>
        <v>200000</v>
      </c>
      <c r="M20" s="24">
        <v>0</v>
      </c>
    </row>
    <row r="21" spans="2:13" ht="21" customHeight="1">
      <c r="B21" s="29">
        <v>4</v>
      </c>
      <c r="C21" s="51" t="s">
        <v>13</v>
      </c>
      <c r="D21" s="21"/>
      <c r="E21" s="22"/>
      <c r="F21" s="63"/>
      <c r="G21" s="20"/>
      <c r="H21" s="46" t="s">
        <v>1</v>
      </c>
      <c r="I21" s="8"/>
      <c r="J21" s="90">
        <v>0</v>
      </c>
      <c r="K21" s="90">
        <v>0</v>
      </c>
      <c r="L21" s="90">
        <v>0</v>
      </c>
      <c r="M21" s="90">
        <v>0</v>
      </c>
    </row>
    <row r="22" spans="2:13" ht="21" customHeight="1">
      <c r="B22" s="29"/>
      <c r="C22" s="54" t="s">
        <v>14</v>
      </c>
      <c r="D22" s="26"/>
      <c r="E22" s="27">
        <v>2010</v>
      </c>
      <c r="F22" s="64">
        <v>1500000</v>
      </c>
      <c r="G22" s="29">
        <v>926</v>
      </c>
      <c r="H22" s="65" t="s">
        <v>47</v>
      </c>
      <c r="I22" s="61"/>
      <c r="J22" s="43">
        <v>0</v>
      </c>
      <c r="K22" s="24">
        <v>0</v>
      </c>
      <c r="L22" s="24">
        <v>840000</v>
      </c>
      <c r="M22" s="24">
        <v>0</v>
      </c>
    </row>
    <row r="23" spans="2:13" ht="21" customHeight="1">
      <c r="B23" s="29"/>
      <c r="C23" s="54" t="s">
        <v>12</v>
      </c>
      <c r="D23" s="26"/>
      <c r="E23" s="27"/>
      <c r="F23" s="29"/>
      <c r="G23" s="29"/>
      <c r="H23" s="33" t="s">
        <v>53</v>
      </c>
      <c r="I23" s="33"/>
      <c r="J23" s="43">
        <v>0</v>
      </c>
      <c r="K23" s="43">
        <v>0</v>
      </c>
      <c r="L23" s="86">
        <v>660000</v>
      </c>
      <c r="M23" s="24">
        <v>0</v>
      </c>
    </row>
    <row r="24" spans="2:13" ht="21" customHeight="1">
      <c r="B24" s="33"/>
      <c r="C24" s="60" t="s">
        <v>15</v>
      </c>
      <c r="D24" s="31"/>
      <c r="E24" s="32"/>
      <c r="F24" s="33"/>
      <c r="G24" s="33"/>
      <c r="H24" s="2" t="s">
        <v>2</v>
      </c>
      <c r="I24" s="52"/>
      <c r="J24" s="35">
        <v>0</v>
      </c>
      <c r="K24" s="35">
        <v>0</v>
      </c>
      <c r="L24" s="35">
        <f>L22+L23</f>
        <v>1500000</v>
      </c>
      <c r="M24" s="24">
        <v>0</v>
      </c>
    </row>
    <row r="25" spans="2:13" ht="21" customHeight="1">
      <c r="B25" s="20">
        <v>5</v>
      </c>
      <c r="C25" s="51" t="s">
        <v>43</v>
      </c>
      <c r="D25" s="52"/>
      <c r="E25" s="22"/>
      <c r="F25" s="20"/>
      <c r="G25" s="52"/>
      <c r="H25" s="36" t="s">
        <v>1</v>
      </c>
      <c r="I25" s="36"/>
      <c r="J25" s="90">
        <v>2142.8</v>
      </c>
      <c r="K25" s="90">
        <v>731087.66</v>
      </c>
      <c r="L25" s="90">
        <v>0</v>
      </c>
      <c r="M25" s="90">
        <v>0</v>
      </c>
    </row>
    <row r="26" spans="2:13" ht="21" customHeight="1">
      <c r="B26" s="29"/>
      <c r="C26" s="54" t="s">
        <v>44</v>
      </c>
      <c r="D26" s="55"/>
      <c r="E26" s="27" t="s">
        <v>61</v>
      </c>
      <c r="F26" s="29">
        <v>1892087.66</v>
      </c>
      <c r="G26" s="55">
        <v>600</v>
      </c>
      <c r="H26" s="36" t="s">
        <v>47</v>
      </c>
      <c r="I26" s="36"/>
      <c r="J26" s="24">
        <v>8857.2</v>
      </c>
      <c r="K26" s="24">
        <v>1150000</v>
      </c>
      <c r="L26" s="24">
        <v>0</v>
      </c>
      <c r="M26" s="37">
        <v>0</v>
      </c>
    </row>
    <row r="27" spans="2:13" ht="21" customHeight="1">
      <c r="B27" s="29"/>
      <c r="C27" s="54" t="s">
        <v>45</v>
      </c>
      <c r="D27" s="55"/>
      <c r="E27" s="27">
        <v>2009</v>
      </c>
      <c r="F27" s="29"/>
      <c r="G27" s="26"/>
      <c r="H27" s="2"/>
      <c r="I27" s="52"/>
      <c r="J27" s="62"/>
      <c r="K27" s="62"/>
      <c r="L27" s="66"/>
      <c r="M27" s="37"/>
    </row>
    <row r="28" spans="2:13" ht="21" customHeight="1">
      <c r="B28" s="33"/>
      <c r="C28" s="60" t="s">
        <v>46</v>
      </c>
      <c r="D28" s="61"/>
      <c r="E28" s="32"/>
      <c r="F28" s="33"/>
      <c r="G28" s="55"/>
      <c r="H28" s="9" t="s">
        <v>2</v>
      </c>
      <c r="I28" s="55"/>
      <c r="J28" s="67">
        <v>11000</v>
      </c>
      <c r="K28" s="67">
        <v>1881087.66</v>
      </c>
      <c r="L28" s="68">
        <v>0</v>
      </c>
      <c r="M28" s="43">
        <v>0</v>
      </c>
    </row>
    <row r="29" spans="2:13" ht="21" customHeight="1">
      <c r="B29" s="20">
        <v>6</v>
      </c>
      <c r="C29" s="51" t="s">
        <v>17</v>
      </c>
      <c r="D29" s="52"/>
      <c r="E29" s="53"/>
      <c r="F29" s="52"/>
      <c r="G29" s="20"/>
      <c r="H29" s="36" t="s">
        <v>42</v>
      </c>
      <c r="I29" s="36"/>
      <c r="J29" s="59">
        <v>0</v>
      </c>
      <c r="K29" s="59">
        <v>0</v>
      </c>
      <c r="L29" s="59">
        <v>48423.83</v>
      </c>
      <c r="M29" s="59">
        <v>0</v>
      </c>
    </row>
    <row r="30" spans="2:13" ht="21" customHeight="1">
      <c r="B30" s="29"/>
      <c r="C30" s="54" t="s">
        <v>18</v>
      </c>
      <c r="D30" s="55"/>
      <c r="E30" s="56">
        <v>2010</v>
      </c>
      <c r="F30" s="55">
        <v>322825.48</v>
      </c>
      <c r="G30" s="42" t="s">
        <v>60</v>
      </c>
      <c r="H30" s="36" t="s">
        <v>4</v>
      </c>
      <c r="I30" s="36"/>
      <c r="J30" s="24">
        <v>0</v>
      </c>
      <c r="K30" s="24">
        <v>0</v>
      </c>
      <c r="L30" s="24">
        <v>274401.65</v>
      </c>
      <c r="M30" s="24">
        <v>0</v>
      </c>
    </row>
    <row r="31" spans="2:13" ht="21" customHeight="1">
      <c r="B31" s="33"/>
      <c r="C31" s="60" t="s">
        <v>19</v>
      </c>
      <c r="D31" s="61"/>
      <c r="E31" s="69"/>
      <c r="F31" s="61"/>
      <c r="G31" s="33"/>
      <c r="H31" s="2" t="s">
        <v>2</v>
      </c>
      <c r="I31" s="20"/>
      <c r="J31" s="35">
        <v>0</v>
      </c>
      <c r="K31" s="35">
        <v>0</v>
      </c>
      <c r="L31" s="35">
        <f>L29+L30</f>
        <v>322825.48000000004</v>
      </c>
      <c r="M31" s="24">
        <v>0</v>
      </c>
    </row>
    <row r="32" spans="2:13" ht="21" customHeight="1">
      <c r="B32" s="29">
        <v>7</v>
      </c>
      <c r="C32" s="54" t="s">
        <v>30</v>
      </c>
      <c r="D32" s="26"/>
      <c r="E32" s="22"/>
      <c r="F32" s="20"/>
      <c r="G32" s="20"/>
      <c r="H32" s="36" t="s">
        <v>42</v>
      </c>
      <c r="I32" s="36"/>
      <c r="J32" s="59">
        <v>0</v>
      </c>
      <c r="K32" s="59">
        <v>0</v>
      </c>
      <c r="L32" s="59">
        <v>0</v>
      </c>
      <c r="M32" s="59">
        <v>78069.42</v>
      </c>
    </row>
    <row r="33" spans="2:13" ht="21" customHeight="1">
      <c r="B33" s="29"/>
      <c r="C33" s="54" t="s">
        <v>31</v>
      </c>
      <c r="D33" s="26"/>
      <c r="E33" s="27">
        <v>2011</v>
      </c>
      <c r="F33" s="29">
        <v>520462.76</v>
      </c>
      <c r="G33" s="29">
        <v>921</v>
      </c>
      <c r="H33" s="36" t="s">
        <v>4</v>
      </c>
      <c r="I33" s="36"/>
      <c r="J33" s="24">
        <v>0</v>
      </c>
      <c r="K33" s="24">
        <v>0</v>
      </c>
      <c r="L33" s="24">
        <v>0</v>
      </c>
      <c r="M33" s="24">
        <v>442393.34</v>
      </c>
    </row>
    <row r="34" spans="2:13" ht="21" customHeight="1">
      <c r="B34" s="29"/>
      <c r="C34" s="54" t="s">
        <v>32</v>
      </c>
      <c r="D34" s="26"/>
      <c r="E34" s="32"/>
      <c r="F34" s="33"/>
      <c r="G34" s="33"/>
      <c r="H34" s="6" t="s">
        <v>2</v>
      </c>
      <c r="I34" s="36"/>
      <c r="J34" s="35">
        <v>0</v>
      </c>
      <c r="K34" s="35">
        <v>0</v>
      </c>
      <c r="L34" s="35">
        <v>0</v>
      </c>
      <c r="M34" s="35">
        <v>520462.76</v>
      </c>
    </row>
    <row r="35" spans="2:13" ht="21" customHeight="1">
      <c r="B35" s="20">
        <v>8</v>
      </c>
      <c r="C35" s="51" t="s">
        <v>20</v>
      </c>
      <c r="D35" s="52"/>
      <c r="E35" s="56"/>
      <c r="F35" s="55"/>
      <c r="G35" s="55"/>
      <c r="H35" s="33" t="s">
        <v>42</v>
      </c>
      <c r="I35" s="33"/>
      <c r="J35" s="24">
        <v>0</v>
      </c>
      <c r="K35" s="24">
        <v>61000</v>
      </c>
      <c r="L35" s="24">
        <v>150000</v>
      </c>
      <c r="M35" s="24">
        <v>300000</v>
      </c>
    </row>
    <row r="36" spans="2:13" ht="21" customHeight="1">
      <c r="B36" s="29"/>
      <c r="C36" s="54" t="s">
        <v>21</v>
      </c>
      <c r="D36" s="55"/>
      <c r="E36" s="56" t="s">
        <v>63</v>
      </c>
      <c r="F36" s="55">
        <v>3061000</v>
      </c>
      <c r="G36" s="55">
        <v>921</v>
      </c>
      <c r="H36" s="36" t="s">
        <v>4</v>
      </c>
      <c r="I36" s="36"/>
      <c r="J36" s="24">
        <v>0</v>
      </c>
      <c r="K36" s="24">
        <v>0</v>
      </c>
      <c r="L36" s="24">
        <v>850000</v>
      </c>
      <c r="M36" s="24">
        <v>1700000</v>
      </c>
    </row>
    <row r="37" spans="2:13" ht="21" customHeight="1">
      <c r="B37" s="33"/>
      <c r="C37" s="45"/>
      <c r="D37" s="55"/>
      <c r="E37" s="69">
        <v>2011</v>
      </c>
      <c r="F37" s="61"/>
      <c r="G37" s="61"/>
      <c r="H37" s="6" t="s">
        <v>2</v>
      </c>
      <c r="I37" s="36"/>
      <c r="J37" s="35">
        <v>0</v>
      </c>
      <c r="K37" s="35">
        <v>61000</v>
      </c>
      <c r="L37" s="35">
        <f>L35+L36</f>
        <v>1000000</v>
      </c>
      <c r="M37" s="24">
        <v>2000000</v>
      </c>
    </row>
    <row r="38" spans="2:13" ht="21" customHeight="1">
      <c r="B38" s="70">
        <v>9</v>
      </c>
      <c r="C38" s="51" t="s">
        <v>72</v>
      </c>
      <c r="D38" s="52"/>
      <c r="E38" s="53"/>
      <c r="F38" s="52"/>
      <c r="G38" s="52"/>
      <c r="H38" s="36" t="s">
        <v>76</v>
      </c>
      <c r="I38" s="36"/>
      <c r="J38" s="90">
        <v>2070.24</v>
      </c>
      <c r="K38" s="93">
        <v>10976.8</v>
      </c>
      <c r="L38" s="90">
        <v>136252.32</v>
      </c>
      <c r="M38" s="90">
        <v>0</v>
      </c>
    </row>
    <row r="39" spans="2:13" ht="21" customHeight="1">
      <c r="B39" s="45"/>
      <c r="C39" s="54" t="s">
        <v>73</v>
      </c>
      <c r="D39" s="55"/>
      <c r="E39" s="56"/>
      <c r="F39" s="55"/>
      <c r="G39" s="55"/>
      <c r="H39" s="36" t="s">
        <v>75</v>
      </c>
      <c r="I39" s="36"/>
      <c r="J39" s="90">
        <v>10919.04</v>
      </c>
      <c r="K39" s="93">
        <v>57885.57</v>
      </c>
      <c r="L39" s="90">
        <v>517417.82</v>
      </c>
      <c r="M39" s="90">
        <v>0</v>
      </c>
    </row>
    <row r="40" spans="2:13" ht="21" customHeight="1">
      <c r="B40" s="45"/>
      <c r="C40" s="45" t="s">
        <v>74</v>
      </c>
      <c r="D40" s="55"/>
      <c r="E40" s="56" t="s">
        <v>61</v>
      </c>
      <c r="F40" s="71">
        <v>1188374.59</v>
      </c>
      <c r="G40" s="72" t="s">
        <v>60</v>
      </c>
      <c r="H40" s="36" t="s">
        <v>77</v>
      </c>
      <c r="I40" s="36"/>
      <c r="J40" s="24">
        <v>6210.72</v>
      </c>
      <c r="K40" s="24">
        <v>32930.41</v>
      </c>
      <c r="L40" s="87">
        <v>408756.94</v>
      </c>
      <c r="M40" s="24">
        <v>0</v>
      </c>
    </row>
    <row r="41" spans="2:13" ht="21" customHeight="1">
      <c r="B41" s="65"/>
      <c r="C41" s="65"/>
      <c r="D41" s="61"/>
      <c r="E41" s="69">
        <v>2010</v>
      </c>
      <c r="F41" s="61"/>
      <c r="G41" s="61"/>
      <c r="H41" s="6" t="s">
        <v>2</v>
      </c>
      <c r="I41" s="36"/>
      <c r="J41" s="35">
        <v>19200</v>
      </c>
      <c r="K41" s="35">
        <v>101792.78</v>
      </c>
      <c r="L41" s="35">
        <f>L38+L39+L40</f>
        <v>1062427.08</v>
      </c>
      <c r="M41" s="24">
        <v>0</v>
      </c>
    </row>
    <row r="42" spans="2:13" ht="21" customHeight="1">
      <c r="B42" s="20">
        <v>10</v>
      </c>
      <c r="C42" s="51" t="s">
        <v>22</v>
      </c>
      <c r="D42" s="52"/>
      <c r="E42" s="53"/>
      <c r="F42" s="52"/>
      <c r="G42" s="52"/>
      <c r="H42" s="36" t="s">
        <v>42</v>
      </c>
      <c r="I42" s="36"/>
      <c r="J42" s="24">
        <v>0</v>
      </c>
      <c r="K42" s="24">
        <v>70000</v>
      </c>
      <c r="L42" s="24">
        <v>300000</v>
      </c>
      <c r="M42" s="24">
        <v>0</v>
      </c>
    </row>
    <row r="43" spans="2:13" ht="21" customHeight="1">
      <c r="B43" s="29"/>
      <c r="C43" s="45"/>
      <c r="D43" s="55"/>
      <c r="E43" s="56" t="s">
        <v>63</v>
      </c>
      <c r="F43" s="71">
        <v>2070000</v>
      </c>
      <c r="G43" s="55">
        <v>600</v>
      </c>
      <c r="H43" s="36" t="s">
        <v>4</v>
      </c>
      <c r="I43" s="36"/>
      <c r="J43" s="24">
        <v>0</v>
      </c>
      <c r="K43" s="24">
        <v>0</v>
      </c>
      <c r="L43" s="24">
        <v>1700000</v>
      </c>
      <c r="M43" s="24">
        <v>0</v>
      </c>
    </row>
    <row r="44" spans="2:13" ht="21" customHeight="1">
      <c r="B44" s="33"/>
      <c r="C44" s="65"/>
      <c r="D44" s="61"/>
      <c r="E44" s="69">
        <v>2010</v>
      </c>
      <c r="F44" s="55"/>
      <c r="G44" s="61"/>
      <c r="H44" s="6" t="s">
        <v>2</v>
      </c>
      <c r="I44" s="36"/>
      <c r="J44" s="35">
        <v>0</v>
      </c>
      <c r="K44" s="35">
        <v>70000</v>
      </c>
      <c r="L44" s="35">
        <f>L42+L43</f>
        <v>2000000</v>
      </c>
      <c r="M44" s="24">
        <v>0</v>
      </c>
    </row>
    <row r="45" spans="2:13" ht="21" customHeight="1">
      <c r="B45" s="20">
        <v>11</v>
      </c>
      <c r="C45" s="70" t="s">
        <v>16</v>
      </c>
      <c r="D45" s="52"/>
      <c r="E45" s="73" t="s">
        <v>63</v>
      </c>
      <c r="F45" s="74">
        <v>550000</v>
      </c>
      <c r="G45" s="52">
        <v>600</v>
      </c>
      <c r="H45" s="36" t="s">
        <v>42</v>
      </c>
      <c r="I45" s="36"/>
      <c r="J45" s="24">
        <v>0</v>
      </c>
      <c r="K45" s="24">
        <v>50000</v>
      </c>
      <c r="L45" s="24">
        <v>500000</v>
      </c>
      <c r="M45" s="24">
        <v>0</v>
      </c>
    </row>
    <row r="46" spans="2:13" ht="21" customHeight="1">
      <c r="B46" s="33"/>
      <c r="C46" s="65" t="s">
        <v>49</v>
      </c>
      <c r="D46" s="61"/>
      <c r="E46" s="75">
        <v>2010</v>
      </c>
      <c r="F46" s="76"/>
      <c r="G46" s="61"/>
      <c r="H46" s="6" t="s">
        <v>2</v>
      </c>
      <c r="I46" s="36"/>
      <c r="J46" s="35">
        <v>0</v>
      </c>
      <c r="K46" s="35">
        <v>50000</v>
      </c>
      <c r="L46" s="35">
        <f>L45</f>
        <v>500000</v>
      </c>
      <c r="M46" s="24">
        <v>0</v>
      </c>
    </row>
    <row r="47" spans="2:13" ht="21" customHeight="1">
      <c r="B47" s="20">
        <v>12</v>
      </c>
      <c r="C47" s="70" t="s">
        <v>23</v>
      </c>
      <c r="D47" s="52"/>
      <c r="E47" s="53" t="s">
        <v>63</v>
      </c>
      <c r="F47" s="77">
        <v>2060000</v>
      </c>
      <c r="G47" s="52">
        <v>500</v>
      </c>
      <c r="H47" s="36" t="s">
        <v>42</v>
      </c>
      <c r="I47" s="46"/>
      <c r="J47" s="24">
        <v>0</v>
      </c>
      <c r="K47" s="24">
        <v>60000</v>
      </c>
      <c r="L47" s="24">
        <v>1000000</v>
      </c>
      <c r="M47" s="24">
        <v>1000000</v>
      </c>
    </row>
    <row r="48" spans="2:13" ht="21" customHeight="1">
      <c r="B48" s="33"/>
      <c r="C48" s="65" t="s">
        <v>50</v>
      </c>
      <c r="D48" s="61"/>
      <c r="E48" s="69">
        <v>2011</v>
      </c>
      <c r="F48" s="61"/>
      <c r="G48" s="61"/>
      <c r="H48" s="6" t="s">
        <v>2</v>
      </c>
      <c r="I48" s="46"/>
      <c r="J48" s="35">
        <v>0</v>
      </c>
      <c r="K48" s="35">
        <v>60000</v>
      </c>
      <c r="L48" s="35">
        <f>L47</f>
        <v>1000000</v>
      </c>
      <c r="M48" s="35">
        <v>1000000</v>
      </c>
    </row>
    <row r="49" spans="2:13" ht="21" customHeight="1">
      <c r="B49" s="20">
        <v>13</v>
      </c>
      <c r="C49" s="51" t="s">
        <v>33</v>
      </c>
      <c r="D49" s="52"/>
      <c r="E49" s="53">
        <v>2010</v>
      </c>
      <c r="F49" s="77">
        <v>115000</v>
      </c>
      <c r="G49" s="52">
        <v>900</v>
      </c>
      <c r="H49" s="36" t="s">
        <v>42</v>
      </c>
      <c r="I49" s="36"/>
      <c r="J49" s="24">
        <v>0</v>
      </c>
      <c r="K49" s="24">
        <v>12000</v>
      </c>
      <c r="L49" s="24">
        <v>115000</v>
      </c>
      <c r="M49" s="24">
        <v>0</v>
      </c>
    </row>
    <row r="50" spans="2:13" ht="21" customHeight="1">
      <c r="B50" s="33"/>
      <c r="C50" s="54" t="s">
        <v>34</v>
      </c>
      <c r="D50" s="55"/>
      <c r="E50" s="56"/>
      <c r="F50" s="55"/>
      <c r="G50" s="55"/>
      <c r="H50" s="6" t="s">
        <v>2</v>
      </c>
      <c r="I50" s="36"/>
      <c r="J50" s="35">
        <v>0</v>
      </c>
      <c r="K50" s="35">
        <v>12000</v>
      </c>
      <c r="L50" s="35">
        <f>L49</f>
        <v>115000</v>
      </c>
      <c r="M50" s="24">
        <v>0</v>
      </c>
    </row>
    <row r="51" spans="2:13" ht="21" customHeight="1">
      <c r="B51" s="20">
        <v>14</v>
      </c>
      <c r="C51" s="51" t="s">
        <v>24</v>
      </c>
      <c r="D51" s="52"/>
      <c r="E51" s="53"/>
      <c r="F51" s="52"/>
      <c r="G51" s="52"/>
      <c r="H51" s="36" t="s">
        <v>42</v>
      </c>
      <c r="I51" s="36"/>
      <c r="J51" s="24">
        <v>0</v>
      </c>
      <c r="K51" s="24">
        <v>0</v>
      </c>
      <c r="L51" s="24">
        <v>0</v>
      </c>
      <c r="M51" s="24">
        <v>22500</v>
      </c>
    </row>
    <row r="52" spans="2:13" ht="21" customHeight="1">
      <c r="B52" s="29"/>
      <c r="C52" s="54" t="s">
        <v>25</v>
      </c>
      <c r="D52" s="55"/>
      <c r="E52" s="56">
        <v>2011</v>
      </c>
      <c r="F52" s="71">
        <v>150000</v>
      </c>
      <c r="G52" s="52">
        <v>600</v>
      </c>
      <c r="H52" s="36" t="s">
        <v>4</v>
      </c>
      <c r="I52" s="36"/>
      <c r="J52" s="24">
        <v>0</v>
      </c>
      <c r="K52" s="24">
        <v>0</v>
      </c>
      <c r="L52" s="24">
        <v>0</v>
      </c>
      <c r="M52" s="24">
        <v>127500</v>
      </c>
    </row>
    <row r="53" spans="2:13" ht="21" customHeight="1">
      <c r="B53" s="33"/>
      <c r="C53" s="65"/>
      <c r="D53" s="61"/>
      <c r="E53" s="69"/>
      <c r="F53" s="61"/>
      <c r="G53" s="61"/>
      <c r="H53" s="6" t="s">
        <v>2</v>
      </c>
      <c r="I53" s="36"/>
      <c r="J53" s="35">
        <v>0</v>
      </c>
      <c r="K53" s="35">
        <v>0</v>
      </c>
      <c r="L53" s="35">
        <f>L51+L52</f>
        <v>0</v>
      </c>
      <c r="M53" s="35">
        <v>150000</v>
      </c>
    </row>
    <row r="54" spans="2:13" ht="21" customHeight="1">
      <c r="B54" s="20">
        <v>15</v>
      </c>
      <c r="C54" s="54" t="s">
        <v>26</v>
      </c>
      <c r="E54" s="22"/>
      <c r="G54" s="20"/>
      <c r="H54" s="36" t="s">
        <v>42</v>
      </c>
      <c r="I54" s="46"/>
      <c r="J54" s="24">
        <v>0</v>
      </c>
      <c r="K54" s="24">
        <v>61000</v>
      </c>
      <c r="L54" s="24">
        <v>150000</v>
      </c>
      <c r="M54" s="24">
        <v>150000</v>
      </c>
    </row>
    <row r="55" spans="2:13" ht="21" customHeight="1">
      <c r="B55" s="29"/>
      <c r="C55" s="54" t="s">
        <v>27</v>
      </c>
      <c r="E55" s="27" t="s">
        <v>63</v>
      </c>
      <c r="F55" s="41">
        <v>2061000</v>
      </c>
      <c r="G55" s="29">
        <v>900</v>
      </c>
      <c r="H55" s="36" t="s">
        <v>4</v>
      </c>
      <c r="I55" s="46" t="s">
        <v>48</v>
      </c>
      <c r="J55" s="24">
        <v>0</v>
      </c>
      <c r="K55" s="24">
        <v>0</v>
      </c>
      <c r="L55" s="24">
        <v>850000</v>
      </c>
      <c r="M55" s="24">
        <v>850000</v>
      </c>
    </row>
    <row r="56" spans="2:13" ht="21" customHeight="1">
      <c r="B56" s="33"/>
      <c r="C56" s="54" t="s">
        <v>28</v>
      </c>
      <c r="E56" s="32">
        <v>2011</v>
      </c>
      <c r="G56" s="33"/>
      <c r="H56" s="6" t="s">
        <v>2</v>
      </c>
      <c r="I56" s="46"/>
      <c r="J56" s="35">
        <v>0</v>
      </c>
      <c r="K56" s="35">
        <v>61000</v>
      </c>
      <c r="L56" s="35">
        <f>L54+L55</f>
        <v>1000000</v>
      </c>
      <c r="M56" s="35">
        <v>1000000</v>
      </c>
    </row>
    <row r="57" spans="2:13" ht="21" customHeight="1">
      <c r="B57" s="20">
        <v>16</v>
      </c>
      <c r="C57" s="51" t="s">
        <v>29</v>
      </c>
      <c r="D57" s="52"/>
      <c r="E57" s="53" t="s">
        <v>63</v>
      </c>
      <c r="F57" s="52"/>
      <c r="G57" s="52"/>
      <c r="H57" s="36" t="s">
        <v>42</v>
      </c>
      <c r="I57" s="46"/>
      <c r="J57" s="24">
        <v>0</v>
      </c>
      <c r="K57" s="24">
        <v>30000</v>
      </c>
      <c r="L57" s="24">
        <v>52500</v>
      </c>
      <c r="M57" s="24">
        <v>0</v>
      </c>
    </row>
    <row r="58" spans="2:13" ht="21" customHeight="1">
      <c r="B58" s="29"/>
      <c r="C58" s="54" t="s">
        <v>51</v>
      </c>
      <c r="D58" s="55"/>
      <c r="E58" s="56">
        <v>2010</v>
      </c>
      <c r="F58" s="71">
        <v>380000</v>
      </c>
      <c r="G58" s="55">
        <v>801</v>
      </c>
      <c r="H58" s="36" t="s">
        <v>52</v>
      </c>
      <c r="I58" s="46"/>
      <c r="J58" s="24">
        <v>0</v>
      </c>
      <c r="K58" s="24">
        <v>0</v>
      </c>
      <c r="L58" s="24">
        <v>297500</v>
      </c>
      <c r="M58" s="24">
        <v>0</v>
      </c>
    </row>
    <row r="59" spans="2:13" ht="21" customHeight="1">
      <c r="B59" s="33"/>
      <c r="C59" s="65"/>
      <c r="D59" s="61"/>
      <c r="E59" s="69"/>
      <c r="F59" s="61"/>
      <c r="G59" s="61"/>
      <c r="H59" s="6" t="s">
        <v>2</v>
      </c>
      <c r="I59" s="46"/>
      <c r="J59" s="35">
        <v>0</v>
      </c>
      <c r="K59" s="35">
        <v>30000</v>
      </c>
      <c r="L59" s="35">
        <f>L57+L58</f>
        <v>350000</v>
      </c>
      <c r="M59" s="24">
        <v>0</v>
      </c>
    </row>
    <row r="60" spans="2:14" ht="21" customHeight="1">
      <c r="B60" s="20">
        <v>17</v>
      </c>
      <c r="C60" s="51" t="s">
        <v>70</v>
      </c>
      <c r="D60" s="52"/>
      <c r="E60" s="56" t="s">
        <v>61</v>
      </c>
      <c r="F60" s="52"/>
      <c r="G60" s="52"/>
      <c r="H60" s="36" t="s">
        <v>1</v>
      </c>
      <c r="I60" s="46"/>
      <c r="J60" s="90">
        <v>43310</v>
      </c>
      <c r="K60" s="90">
        <v>164140</v>
      </c>
      <c r="L60" s="90">
        <v>0</v>
      </c>
      <c r="M60" s="90">
        <v>0</v>
      </c>
      <c r="N60" s="94"/>
    </row>
    <row r="61" spans="2:13" ht="21" customHeight="1">
      <c r="B61" s="29"/>
      <c r="C61" s="54" t="s">
        <v>71</v>
      </c>
      <c r="D61" s="55"/>
      <c r="E61" s="56">
        <v>2009</v>
      </c>
      <c r="F61" s="55"/>
      <c r="G61" s="55"/>
      <c r="H61" s="36" t="s">
        <v>65</v>
      </c>
      <c r="I61" s="46"/>
      <c r="J61" s="24">
        <v>0</v>
      </c>
      <c r="K61" s="24">
        <v>150400</v>
      </c>
      <c r="L61" s="24">
        <v>0</v>
      </c>
      <c r="M61" s="24">
        <v>0</v>
      </c>
    </row>
    <row r="62" spans="2:13" ht="21" customHeight="1">
      <c r="B62" s="29"/>
      <c r="C62" s="54"/>
      <c r="D62" s="55"/>
      <c r="E62" s="56"/>
      <c r="F62" s="71">
        <v>864008</v>
      </c>
      <c r="G62" s="55">
        <v>801</v>
      </c>
      <c r="H62" s="36" t="s">
        <v>48</v>
      </c>
      <c r="I62" s="46"/>
      <c r="J62" s="24">
        <v>0</v>
      </c>
      <c r="K62" s="24">
        <v>506158</v>
      </c>
      <c r="L62" s="24">
        <v>0</v>
      </c>
      <c r="M62" s="24">
        <v>0</v>
      </c>
    </row>
    <row r="63" spans="2:13" ht="21" customHeight="1">
      <c r="B63" s="33"/>
      <c r="C63" s="45"/>
      <c r="D63" s="55"/>
      <c r="E63" s="56"/>
      <c r="F63" s="55"/>
      <c r="G63" s="55"/>
      <c r="H63" s="6" t="s">
        <v>2</v>
      </c>
      <c r="I63" s="46"/>
      <c r="J63" s="35">
        <v>43310</v>
      </c>
      <c r="K63" s="35">
        <v>820698</v>
      </c>
      <c r="L63" s="35">
        <f>L60+L61+L62</f>
        <v>0</v>
      </c>
      <c r="M63" s="24">
        <v>0</v>
      </c>
    </row>
    <row r="64" spans="2:13" ht="21" customHeight="1">
      <c r="B64" s="20">
        <v>18</v>
      </c>
      <c r="C64" s="51" t="s">
        <v>35</v>
      </c>
      <c r="D64" s="52"/>
      <c r="E64" s="53" t="s">
        <v>63</v>
      </c>
      <c r="F64" s="77">
        <v>1065000</v>
      </c>
      <c r="G64" s="78" t="s">
        <v>60</v>
      </c>
      <c r="H64" s="36" t="s">
        <v>42</v>
      </c>
      <c r="I64" s="46"/>
      <c r="J64" s="24">
        <v>0</v>
      </c>
      <c r="K64" s="24">
        <v>65000</v>
      </c>
      <c r="L64" s="24">
        <v>1000000</v>
      </c>
      <c r="M64" s="24">
        <v>0</v>
      </c>
    </row>
    <row r="65" spans="2:13" ht="21" customHeight="1">
      <c r="B65" s="33"/>
      <c r="C65" s="60" t="s">
        <v>66</v>
      </c>
      <c r="D65" s="61"/>
      <c r="E65" s="69">
        <v>2010</v>
      </c>
      <c r="F65" s="61"/>
      <c r="G65" s="61"/>
      <c r="H65" s="6" t="s">
        <v>2</v>
      </c>
      <c r="I65" s="46"/>
      <c r="J65" s="35">
        <v>0</v>
      </c>
      <c r="K65" s="35">
        <v>65000</v>
      </c>
      <c r="L65" s="35">
        <f>L64</f>
        <v>1000000</v>
      </c>
      <c r="M65" s="35">
        <v>0</v>
      </c>
    </row>
    <row r="66" spans="2:13" ht="21" customHeight="1">
      <c r="B66" s="36">
        <v>19</v>
      </c>
      <c r="C66" s="79" t="s">
        <v>67</v>
      </c>
      <c r="D66" s="36"/>
      <c r="E66" s="36" t="s">
        <v>69</v>
      </c>
      <c r="F66" s="24">
        <v>41125</v>
      </c>
      <c r="G66" s="36">
        <v>750</v>
      </c>
      <c r="H66" s="79" t="s">
        <v>68</v>
      </c>
      <c r="I66" s="36"/>
      <c r="J66" s="93" t="s">
        <v>85</v>
      </c>
      <c r="K66" s="90">
        <v>16505</v>
      </c>
      <c r="L66" s="90">
        <v>24620</v>
      </c>
      <c r="M66" s="90">
        <v>0</v>
      </c>
    </row>
    <row r="67" spans="2:14" ht="21" customHeight="1">
      <c r="B67" s="20">
        <v>20</v>
      </c>
      <c r="C67" s="51" t="s">
        <v>79</v>
      </c>
      <c r="D67" s="21"/>
      <c r="E67" s="20"/>
      <c r="F67" s="20"/>
      <c r="G67" s="20"/>
      <c r="H67" s="46" t="s">
        <v>1</v>
      </c>
      <c r="I67" s="36"/>
      <c r="J67" s="93" t="s">
        <v>85</v>
      </c>
      <c r="K67" s="93" t="s">
        <v>85</v>
      </c>
      <c r="L67" s="93" t="s">
        <v>87</v>
      </c>
      <c r="M67" s="95" t="s">
        <v>87</v>
      </c>
      <c r="N67" s="44"/>
    </row>
    <row r="68" spans="2:14" ht="21" customHeight="1">
      <c r="B68" s="29"/>
      <c r="C68" s="54" t="s">
        <v>80</v>
      </c>
      <c r="D68" s="26"/>
      <c r="E68" s="29" t="s">
        <v>82</v>
      </c>
      <c r="F68" s="68">
        <v>750000</v>
      </c>
      <c r="G68" s="42" t="s">
        <v>60</v>
      </c>
      <c r="H68" s="70" t="s">
        <v>83</v>
      </c>
      <c r="I68" s="52"/>
      <c r="J68" s="80"/>
      <c r="K68" s="81"/>
      <c r="L68" s="81"/>
      <c r="M68" s="82"/>
      <c r="N68" s="44"/>
    </row>
    <row r="69" spans="2:14" ht="21" customHeight="1">
      <c r="B69" s="33"/>
      <c r="C69" s="54" t="s">
        <v>81</v>
      </c>
      <c r="D69" s="26"/>
      <c r="E69" s="29"/>
      <c r="F69" s="29"/>
      <c r="G69" s="29"/>
      <c r="H69" s="65" t="s">
        <v>84</v>
      </c>
      <c r="I69" s="61"/>
      <c r="J69" s="96" t="s">
        <v>85</v>
      </c>
      <c r="K69" s="80" t="s">
        <v>85</v>
      </c>
      <c r="L69" s="80" t="s">
        <v>86</v>
      </c>
      <c r="M69" s="82" t="s">
        <v>86</v>
      </c>
      <c r="N69" s="44"/>
    </row>
    <row r="70" spans="1:13" s="85" customFormat="1" ht="21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4">
        <f>K10+K16+K20+K24+K28+K31+K34+K37+K41+K44+K46+K48+K50+K53+K56+K59+K63+K65+K66+K67+K69</f>
        <v>4502699.72</v>
      </c>
      <c r="L70" s="84">
        <f>L10+L16+L20+L24+L28+L31+L34+L37+L41+L44+L46+L48+L50+L53+L56+L59+L63+L65+L66+L67+L69</f>
        <v>23680377.58</v>
      </c>
      <c r="M70" s="84">
        <f>M10+M16+M20+M24+M28+M31+M34+M37+M41+M44+M46+M48+M50+M53+M56+M59+M63+M65+M66+M67+M69</f>
        <v>14778312.549999999</v>
      </c>
    </row>
    <row r="71" spans="1:13" ht="21" customHeight="1">
      <c r="A71" s="36"/>
      <c r="B71" s="36"/>
      <c r="C71" s="36"/>
      <c r="D71" s="36"/>
      <c r="E71" s="36"/>
      <c r="F71" s="36"/>
      <c r="G71" s="36"/>
      <c r="H71" s="36"/>
      <c r="I71" s="36" t="s">
        <v>90</v>
      </c>
      <c r="J71" s="36"/>
      <c r="K71" s="24">
        <f>K8+K11+K12+K14+K17+K21+K25+K29+K38+K39+K45+K60+K66</f>
        <v>1304211.31</v>
      </c>
      <c r="L71" s="88">
        <f>L8+L11+L12+L14+L17+L21+L25+L38+L39+L60+L66+L67</f>
        <v>4276376.899999999</v>
      </c>
      <c r="M71" s="24">
        <f>M8+M11+M12+M14+M17+M21+M25+M29+M38+M39+M45+M60+M66+M67</f>
        <v>3146970.09</v>
      </c>
    </row>
    <row r="72" spans="1:13" ht="21" customHeight="1">
      <c r="A72" s="36"/>
      <c r="B72" s="36"/>
      <c r="C72" s="36"/>
      <c r="D72" s="36"/>
      <c r="E72" s="36"/>
      <c r="F72" s="36"/>
      <c r="G72" s="36"/>
      <c r="H72" s="36"/>
      <c r="I72" s="36" t="s">
        <v>91</v>
      </c>
      <c r="J72" s="36"/>
      <c r="K72" s="24">
        <f>K15+K19+K23+K30+K33+K36+K43+K52</f>
        <v>0</v>
      </c>
      <c r="L72" s="24">
        <f>L15+L19+L23+L30+L33+L36+L43+L52+L55</f>
        <v>11261819.91</v>
      </c>
      <c r="M72" s="24">
        <f>M15+M19+M23+M30+M33+M36+M43+M52</f>
        <v>8980773.04</v>
      </c>
    </row>
    <row r="73" spans="1:13" ht="21" customHeight="1">
      <c r="A73" s="36"/>
      <c r="B73" s="36"/>
      <c r="C73" s="36"/>
      <c r="D73" s="36"/>
      <c r="E73" s="36"/>
      <c r="F73" s="36"/>
      <c r="G73" s="36"/>
      <c r="H73" s="36"/>
      <c r="I73" s="36" t="s">
        <v>47</v>
      </c>
      <c r="J73" s="36"/>
      <c r="K73" s="24">
        <f>K9+K18+K22+K26+K29+K32+K35+K42+K45+K47+K49+K51+K54+K64+K66</f>
        <v>2545505</v>
      </c>
      <c r="L73" s="24">
        <f>L9+L18+L22+L26+L29+L32+L35+L42+L45+L47+L49+L51+L54+L64+L57</f>
        <v>7185923.83</v>
      </c>
      <c r="M73" s="24">
        <f>M9+M18+M22+M26+M29+M32+M35+M42+M45+M47+M49+M51+M54+M64+M66</f>
        <v>1550569.42</v>
      </c>
    </row>
    <row r="74" spans="1:13" ht="21" customHeight="1">
      <c r="A74" s="36"/>
      <c r="B74" s="36"/>
      <c r="C74" s="36"/>
      <c r="D74" s="36"/>
      <c r="E74" s="36"/>
      <c r="F74" s="36"/>
      <c r="G74" s="36"/>
      <c r="H74" s="36"/>
      <c r="I74" s="36" t="s">
        <v>92</v>
      </c>
      <c r="J74" s="36"/>
      <c r="K74" s="24">
        <f>K55+K58</f>
        <v>0</v>
      </c>
      <c r="L74" s="24">
        <f>L58</f>
        <v>297500</v>
      </c>
      <c r="M74" s="24">
        <f>M55+M58</f>
        <v>850000</v>
      </c>
    </row>
    <row r="75" spans="1:13" ht="21" customHeight="1">
      <c r="A75" s="36"/>
      <c r="B75" s="36"/>
      <c r="C75" s="36"/>
      <c r="D75" s="36"/>
      <c r="E75" s="36"/>
      <c r="F75" s="36"/>
      <c r="G75" s="36"/>
      <c r="H75" s="36"/>
      <c r="I75" s="36" t="s">
        <v>93</v>
      </c>
      <c r="J75" s="36"/>
      <c r="K75" s="24">
        <f>K40+K55+K61+K69</f>
        <v>183330.41</v>
      </c>
      <c r="L75" s="24">
        <f>L40+L61+L69</f>
        <v>658756.94</v>
      </c>
      <c r="M75" s="24">
        <f>M40+M61+M69</f>
        <v>250000</v>
      </c>
    </row>
    <row r="76" spans="1:13" s="85" customFormat="1" ht="21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4">
        <f>K71+K72+K73+K74+K75</f>
        <v>4033046.72</v>
      </c>
      <c r="L76" s="84">
        <f>L71+L72+L73+L74+L75</f>
        <v>23680377.580000002</v>
      </c>
      <c r="M76" s="84">
        <f>M71+M72+M73+M74+M75</f>
        <v>14778312.549999999</v>
      </c>
    </row>
    <row r="77" spans="1:13" ht="21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24">
        <f>L70-L76</f>
        <v>0</v>
      </c>
      <c r="M77" s="24">
        <f>M70-M76</f>
        <v>0</v>
      </c>
    </row>
    <row r="78" spans="1:13" ht="21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21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</sheetData>
  <sheetProtection/>
  <printOptions/>
  <pageMargins left="0.7874015748031497" right="0.7874015748031497" top="0.3937007874015748" bottom="0.5905511811023623" header="0.1968503937007874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4"/>
  <sheetViews>
    <sheetView tabSelected="1" zoomScalePageLayoutView="0" workbookViewId="0" topLeftCell="B1">
      <selection activeCell="E23" sqref="E23"/>
    </sheetView>
  </sheetViews>
  <sheetFormatPr defaultColWidth="9.140625" defaultRowHeight="21" customHeight="1"/>
  <cols>
    <col min="1" max="1" width="1.7109375" style="97" hidden="1" customWidth="1"/>
    <col min="2" max="2" width="3.140625" style="97" customWidth="1"/>
    <col min="3" max="3" width="9.7109375" style="97" customWidth="1"/>
    <col min="4" max="4" width="46.00390625" style="97" customWidth="1"/>
    <col min="5" max="5" width="13.7109375" style="97" customWidth="1"/>
    <col min="6" max="6" width="14.140625" style="97" customWidth="1"/>
    <col min="7" max="7" width="8.7109375" style="97" customWidth="1"/>
    <col min="8" max="8" width="7.140625" style="97" customWidth="1"/>
    <col min="9" max="9" width="26.8515625" style="97" customWidth="1"/>
    <col min="10" max="10" width="13.7109375" style="97" customWidth="1"/>
    <col min="11" max="11" width="16.28125" style="97" customWidth="1"/>
    <col min="12" max="12" width="16.7109375" style="97" customWidth="1"/>
    <col min="13" max="13" width="18.28125" style="97" customWidth="1"/>
    <col min="14" max="14" width="12.00390625" style="98" customWidth="1"/>
    <col min="15" max="19" width="9.140625" style="98" customWidth="1"/>
    <col min="20" max="16384" width="9.140625" style="97" customWidth="1"/>
  </cols>
  <sheetData>
    <row r="1" ht="21" customHeight="1">
      <c r="I1" s="97" t="s">
        <v>132</v>
      </c>
    </row>
    <row r="2" ht="21" customHeight="1">
      <c r="K2" s="97" t="s">
        <v>97</v>
      </c>
    </row>
    <row r="3" spans="2:19" s="99" customFormat="1" ht="21" customHeight="1">
      <c r="B3" s="221" t="s">
        <v>88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100"/>
      <c r="O3" s="100"/>
      <c r="P3" s="100"/>
      <c r="Q3" s="100"/>
      <c r="R3" s="100"/>
      <c r="S3" s="100"/>
    </row>
    <row r="4" spans="2:19" s="99" customFormat="1" ht="21" customHeight="1">
      <c r="B4" s="222" t="s">
        <v>89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100"/>
      <c r="O4" s="100"/>
      <c r="P4" s="100"/>
      <c r="Q4" s="100"/>
      <c r="R4" s="100"/>
      <c r="S4" s="100"/>
    </row>
    <row r="5" spans="2:13" ht="21" customHeight="1">
      <c r="B5" s="101" t="s">
        <v>9</v>
      </c>
      <c r="C5" s="102" t="s">
        <v>3</v>
      </c>
      <c r="D5" s="103"/>
      <c r="E5" s="103" t="s">
        <v>54</v>
      </c>
      <c r="F5" s="103" t="s">
        <v>56</v>
      </c>
      <c r="G5" s="101" t="s">
        <v>58</v>
      </c>
      <c r="H5" s="104" t="s">
        <v>0</v>
      </c>
      <c r="I5" s="105"/>
      <c r="J5" s="205"/>
      <c r="K5" s="205" t="s">
        <v>78</v>
      </c>
      <c r="L5" s="206"/>
      <c r="M5" s="207"/>
    </row>
    <row r="6" spans="2:13" ht="21" customHeight="1">
      <c r="B6" s="108"/>
      <c r="C6" s="109"/>
      <c r="D6" s="110"/>
      <c r="E6" s="110" t="s">
        <v>55</v>
      </c>
      <c r="F6" s="110" t="s">
        <v>64</v>
      </c>
      <c r="G6" s="108" t="s">
        <v>59</v>
      </c>
      <c r="H6" s="109"/>
      <c r="I6" s="110"/>
      <c r="J6" s="111">
        <v>2008</v>
      </c>
      <c r="K6" s="112">
        <v>2009</v>
      </c>
      <c r="L6" s="113">
        <v>2010</v>
      </c>
      <c r="M6" s="112">
        <v>2011</v>
      </c>
    </row>
    <row r="7" spans="2:19" s="214" customFormat="1" ht="14.25" customHeight="1">
      <c r="B7" s="208">
        <v>1</v>
      </c>
      <c r="C7" s="209"/>
      <c r="D7" s="210">
        <v>2</v>
      </c>
      <c r="E7" s="210">
        <v>3</v>
      </c>
      <c r="F7" s="210">
        <v>4</v>
      </c>
      <c r="G7" s="208">
        <v>5</v>
      </c>
      <c r="H7" s="223">
        <v>6</v>
      </c>
      <c r="I7" s="224"/>
      <c r="J7" s="211">
        <v>7</v>
      </c>
      <c r="K7" s="212">
        <v>8</v>
      </c>
      <c r="L7" s="208">
        <v>9</v>
      </c>
      <c r="M7" s="208">
        <v>10</v>
      </c>
      <c r="N7" s="213"/>
      <c r="O7" s="213"/>
      <c r="P7" s="213"/>
      <c r="Q7" s="213"/>
      <c r="R7" s="213"/>
      <c r="S7" s="213"/>
    </row>
    <row r="8" spans="2:13" ht="21" customHeight="1">
      <c r="B8" s="114" t="s">
        <v>98</v>
      </c>
      <c r="C8" s="115" t="s">
        <v>39</v>
      </c>
      <c r="D8" s="115"/>
      <c r="E8" s="181" t="s">
        <v>61</v>
      </c>
      <c r="F8" s="195"/>
      <c r="G8" s="114"/>
      <c r="H8" s="106" t="s">
        <v>1</v>
      </c>
      <c r="I8" s="107"/>
      <c r="J8" s="116">
        <v>18910</v>
      </c>
      <c r="K8" s="116">
        <v>50000</v>
      </c>
      <c r="L8" s="117">
        <v>100000</v>
      </c>
      <c r="M8" s="117">
        <v>0</v>
      </c>
    </row>
    <row r="9" spans="2:13" ht="21" customHeight="1">
      <c r="B9" s="118"/>
      <c r="C9" s="98" t="s">
        <v>122</v>
      </c>
      <c r="D9" s="98"/>
      <c r="E9" s="182">
        <v>2010</v>
      </c>
      <c r="F9" s="119"/>
      <c r="G9" s="120">
        <v>801</v>
      </c>
      <c r="H9" s="106" t="s">
        <v>47</v>
      </c>
      <c r="I9" s="107"/>
      <c r="J9" s="116"/>
      <c r="K9" s="116">
        <v>1200000</v>
      </c>
      <c r="L9" s="117">
        <v>2000000</v>
      </c>
      <c r="M9" s="117">
        <v>0</v>
      </c>
    </row>
    <row r="10" spans="2:19" s="129" customFormat="1" ht="21" customHeight="1">
      <c r="B10" s="121"/>
      <c r="C10" s="122"/>
      <c r="D10" s="122"/>
      <c r="E10" s="183"/>
      <c r="F10" s="196">
        <f>J10+K10+L10+M10</f>
        <v>3368910</v>
      </c>
      <c r="G10" s="123"/>
      <c r="H10" s="124" t="s">
        <v>2</v>
      </c>
      <c r="I10" s="125"/>
      <c r="J10" s="126">
        <f>J9+J8</f>
        <v>18910</v>
      </c>
      <c r="K10" s="126">
        <f>K9+K8</f>
        <v>1250000</v>
      </c>
      <c r="L10" s="126">
        <f>L9+L8</f>
        <v>2100000</v>
      </c>
      <c r="M10" s="127">
        <f>M9+M8</f>
        <v>0</v>
      </c>
      <c r="N10" s="128"/>
      <c r="O10" s="128"/>
      <c r="P10" s="128"/>
      <c r="Q10" s="128"/>
      <c r="R10" s="128"/>
      <c r="S10" s="128"/>
    </row>
    <row r="11" spans="2:14" ht="21" customHeight="1">
      <c r="B11" s="114" t="s">
        <v>99</v>
      </c>
      <c r="C11" s="98" t="s">
        <v>36</v>
      </c>
      <c r="D11" s="98"/>
      <c r="E11" s="181"/>
      <c r="F11" s="119"/>
      <c r="G11" s="114"/>
      <c r="H11" s="114" t="s">
        <v>7</v>
      </c>
      <c r="I11" s="130" t="s">
        <v>5</v>
      </c>
      <c r="J11" s="131">
        <v>46944.38</v>
      </c>
      <c r="K11" s="132">
        <v>15000</v>
      </c>
      <c r="L11" s="132">
        <v>1275651.46</v>
      </c>
      <c r="M11" s="131">
        <v>1266866.03</v>
      </c>
      <c r="N11" s="119"/>
    </row>
    <row r="12" spans="2:14" ht="21" customHeight="1">
      <c r="B12" s="120"/>
      <c r="C12" s="98" t="s">
        <v>37</v>
      </c>
      <c r="D12" s="98"/>
      <c r="E12" s="182" t="s">
        <v>61</v>
      </c>
      <c r="F12" s="119"/>
      <c r="G12" s="120"/>
      <c r="H12" s="120" t="s">
        <v>8</v>
      </c>
      <c r="I12" s="114" t="s">
        <v>57</v>
      </c>
      <c r="J12" s="131">
        <v>3177.76</v>
      </c>
      <c r="K12" s="131">
        <v>3300</v>
      </c>
      <c r="L12" s="132">
        <v>1767275.34</v>
      </c>
      <c r="M12" s="131">
        <v>1755104.06</v>
      </c>
      <c r="N12" s="133"/>
    </row>
    <row r="13" spans="2:14" ht="21" customHeight="1">
      <c r="B13" s="120"/>
      <c r="C13" s="98" t="s">
        <v>38</v>
      </c>
      <c r="D13" s="98"/>
      <c r="E13" s="182">
        <v>2011</v>
      </c>
      <c r="F13" s="119"/>
      <c r="G13" s="134" t="s">
        <v>60</v>
      </c>
      <c r="H13" s="120"/>
      <c r="I13" s="135" t="s">
        <v>6</v>
      </c>
      <c r="J13" s="136"/>
      <c r="K13" s="136"/>
      <c r="L13" s="136"/>
      <c r="M13" s="136"/>
      <c r="N13" s="119"/>
    </row>
    <row r="14" spans="2:13" ht="21" customHeight="1">
      <c r="B14" s="120"/>
      <c r="C14" s="98"/>
      <c r="D14" s="98"/>
      <c r="E14" s="182"/>
      <c r="F14" s="119"/>
      <c r="G14" s="120"/>
      <c r="H14" s="137"/>
      <c r="I14" s="130" t="s">
        <v>57</v>
      </c>
      <c r="J14" s="136">
        <v>25577.56</v>
      </c>
      <c r="K14" s="117">
        <v>0</v>
      </c>
      <c r="L14" s="117">
        <v>0</v>
      </c>
      <c r="M14" s="136">
        <v>0</v>
      </c>
    </row>
    <row r="15" spans="2:13" ht="21" customHeight="1">
      <c r="B15" s="120"/>
      <c r="C15" s="98"/>
      <c r="D15" s="98"/>
      <c r="E15" s="182"/>
      <c r="F15" s="119"/>
      <c r="G15" s="120"/>
      <c r="H15" s="138" t="s">
        <v>4</v>
      </c>
      <c r="I15" s="107"/>
      <c r="J15" s="117">
        <v>0</v>
      </c>
      <c r="K15" s="116">
        <v>0</v>
      </c>
      <c r="L15" s="116">
        <v>6757418.26</v>
      </c>
      <c r="M15" s="117">
        <v>6710879.7</v>
      </c>
    </row>
    <row r="16" spans="2:19" s="129" customFormat="1" ht="21" customHeight="1">
      <c r="B16" s="139"/>
      <c r="C16" s="128"/>
      <c r="D16" s="128"/>
      <c r="E16" s="183"/>
      <c r="F16" s="197">
        <f>J16+K16+L16+M16</f>
        <v>19627194.549999997</v>
      </c>
      <c r="G16" s="123"/>
      <c r="H16" s="140" t="s">
        <v>2</v>
      </c>
      <c r="I16" s="141"/>
      <c r="J16" s="142">
        <f>J11+J12+J14+J15</f>
        <v>75699.7</v>
      </c>
      <c r="K16" s="142">
        <f>K11+K12+K14+K15</f>
        <v>18300</v>
      </c>
      <c r="L16" s="142">
        <f>L11+L12+L14+L15</f>
        <v>9800345.059999999</v>
      </c>
      <c r="M16" s="143">
        <f>M11+M12+M14+M15</f>
        <v>9732849.79</v>
      </c>
      <c r="N16" s="128"/>
      <c r="O16" s="128"/>
      <c r="P16" s="128"/>
      <c r="Q16" s="128"/>
      <c r="R16" s="128"/>
      <c r="S16" s="128"/>
    </row>
    <row r="17" spans="2:13" ht="21" customHeight="1">
      <c r="B17" s="114" t="s">
        <v>100</v>
      </c>
      <c r="C17" s="144" t="s">
        <v>10</v>
      </c>
      <c r="D17" s="145"/>
      <c r="E17" s="184"/>
      <c r="F17" s="198"/>
      <c r="G17" s="145"/>
      <c r="H17" s="130" t="s">
        <v>1</v>
      </c>
      <c r="I17" s="130"/>
      <c r="J17" s="117">
        <v>0</v>
      </c>
      <c r="K17" s="117">
        <v>0</v>
      </c>
      <c r="L17" s="117">
        <v>0</v>
      </c>
      <c r="M17" s="117">
        <v>0</v>
      </c>
    </row>
    <row r="18" spans="2:13" ht="21" customHeight="1">
      <c r="B18" s="120"/>
      <c r="C18" s="137" t="s">
        <v>11</v>
      </c>
      <c r="D18" s="146"/>
      <c r="E18" s="185"/>
      <c r="F18" s="172"/>
      <c r="G18" s="146">
        <v>926</v>
      </c>
      <c r="H18" s="130" t="s">
        <v>47</v>
      </c>
      <c r="I18" s="130"/>
      <c r="J18" s="117">
        <v>0</v>
      </c>
      <c r="K18" s="117">
        <v>0</v>
      </c>
      <c r="L18" s="117">
        <v>30000</v>
      </c>
      <c r="M18" s="117">
        <v>0</v>
      </c>
    </row>
    <row r="19" spans="2:13" ht="21" customHeight="1">
      <c r="B19" s="120"/>
      <c r="C19" s="137" t="s">
        <v>12</v>
      </c>
      <c r="D19" s="146"/>
      <c r="E19" s="185">
        <v>2010</v>
      </c>
      <c r="F19" s="199"/>
      <c r="G19" s="146"/>
      <c r="H19" s="130" t="s">
        <v>4</v>
      </c>
      <c r="I19" s="130"/>
      <c r="J19" s="117">
        <v>0</v>
      </c>
      <c r="K19" s="117">
        <v>0</v>
      </c>
      <c r="L19" s="117">
        <v>170000</v>
      </c>
      <c r="M19" s="117">
        <v>0</v>
      </c>
    </row>
    <row r="20" spans="2:19" s="129" customFormat="1" ht="21" customHeight="1">
      <c r="B20" s="123"/>
      <c r="C20" s="147"/>
      <c r="D20" s="148"/>
      <c r="E20" s="186"/>
      <c r="F20" s="200">
        <f>J20+K20+L20+M20</f>
        <v>200000</v>
      </c>
      <c r="G20" s="149"/>
      <c r="H20" s="150" t="s">
        <v>2</v>
      </c>
      <c r="I20" s="151"/>
      <c r="J20" s="152">
        <f>J17+J18+J19</f>
        <v>0</v>
      </c>
      <c r="K20" s="152">
        <f>K17+K18+K19</f>
        <v>0</v>
      </c>
      <c r="L20" s="152">
        <f>L17+L18+L19</f>
        <v>200000</v>
      </c>
      <c r="M20" s="152">
        <f>M17+M18+M19</f>
        <v>0</v>
      </c>
      <c r="N20" s="128"/>
      <c r="O20" s="128"/>
      <c r="P20" s="128"/>
      <c r="Q20" s="128"/>
      <c r="R20" s="128"/>
      <c r="S20" s="128"/>
    </row>
    <row r="21" spans="2:13" ht="21" customHeight="1">
      <c r="B21" s="120" t="s">
        <v>101</v>
      </c>
      <c r="C21" s="144" t="s">
        <v>13</v>
      </c>
      <c r="D21" s="115"/>
      <c r="E21" s="181" t="s">
        <v>63</v>
      </c>
      <c r="F21" s="131"/>
      <c r="G21" s="114"/>
      <c r="H21" s="138" t="s">
        <v>1</v>
      </c>
      <c r="I21" s="107"/>
      <c r="J21" s="117">
        <v>0</v>
      </c>
      <c r="K21" s="117">
        <v>50000</v>
      </c>
      <c r="L21" s="117">
        <v>0</v>
      </c>
      <c r="M21" s="117">
        <v>0</v>
      </c>
    </row>
    <row r="22" spans="2:13" ht="21" customHeight="1">
      <c r="B22" s="120"/>
      <c r="C22" s="137" t="s">
        <v>14</v>
      </c>
      <c r="D22" s="98"/>
      <c r="E22" s="182">
        <v>2010</v>
      </c>
      <c r="F22" s="169"/>
      <c r="G22" s="120">
        <v>926</v>
      </c>
      <c r="H22" s="153" t="s">
        <v>47</v>
      </c>
      <c r="I22" s="154"/>
      <c r="J22" s="136">
        <v>0</v>
      </c>
      <c r="K22" s="117">
        <v>0</v>
      </c>
      <c r="L22" s="117">
        <v>840000</v>
      </c>
      <c r="M22" s="117">
        <v>0</v>
      </c>
    </row>
    <row r="23" spans="2:13" ht="21" customHeight="1">
      <c r="B23" s="120"/>
      <c r="C23" s="137" t="s">
        <v>118</v>
      </c>
      <c r="D23" s="98"/>
      <c r="E23" s="182"/>
      <c r="F23" s="169"/>
      <c r="G23" s="120"/>
      <c r="H23" s="135" t="s">
        <v>53</v>
      </c>
      <c r="I23" s="135"/>
      <c r="J23" s="136">
        <v>0</v>
      </c>
      <c r="K23" s="136">
        <v>0</v>
      </c>
      <c r="L23" s="136">
        <v>660000</v>
      </c>
      <c r="M23" s="117">
        <v>0</v>
      </c>
    </row>
    <row r="24" spans="2:19" s="129" customFormat="1" ht="21" customHeight="1">
      <c r="B24" s="123"/>
      <c r="C24" s="147"/>
      <c r="D24" s="122"/>
      <c r="E24" s="183"/>
      <c r="F24" s="201">
        <f>J24+K24+L24+M24</f>
        <v>1550000</v>
      </c>
      <c r="G24" s="123"/>
      <c r="H24" s="150" t="s">
        <v>2</v>
      </c>
      <c r="I24" s="155"/>
      <c r="J24" s="127">
        <f>J21+J22+J23</f>
        <v>0</v>
      </c>
      <c r="K24" s="127">
        <f>K21+K22+K23</f>
        <v>50000</v>
      </c>
      <c r="L24" s="127">
        <f>L21+L22+L23</f>
        <v>1500000</v>
      </c>
      <c r="M24" s="127">
        <f>M21+M22+M23</f>
        <v>0</v>
      </c>
      <c r="N24" s="128"/>
      <c r="O24" s="128"/>
      <c r="P24" s="128"/>
      <c r="Q24" s="128"/>
      <c r="R24" s="128"/>
      <c r="S24" s="128"/>
    </row>
    <row r="25" spans="2:13" ht="21" customHeight="1">
      <c r="B25" s="114" t="s">
        <v>102</v>
      </c>
      <c r="C25" s="144" t="s">
        <v>120</v>
      </c>
      <c r="D25" s="145"/>
      <c r="E25" s="181"/>
      <c r="F25" s="131"/>
      <c r="G25" s="145"/>
      <c r="H25" s="130" t="s">
        <v>1</v>
      </c>
      <c r="I25" s="130"/>
      <c r="J25" s="117">
        <v>2142.8</v>
      </c>
      <c r="K25" s="117">
        <v>105000</v>
      </c>
      <c r="L25" s="117">
        <v>0</v>
      </c>
      <c r="M25" s="117">
        <v>0</v>
      </c>
    </row>
    <row r="26" spans="2:13" ht="21" customHeight="1">
      <c r="B26" s="120"/>
      <c r="C26" s="137" t="s">
        <v>119</v>
      </c>
      <c r="D26" s="146"/>
      <c r="E26" s="182" t="s">
        <v>61</v>
      </c>
      <c r="F26" s="169"/>
      <c r="G26" s="146">
        <v>600</v>
      </c>
      <c r="H26" s="130" t="s">
        <v>47</v>
      </c>
      <c r="I26" s="130"/>
      <c r="J26" s="117">
        <v>8857.2</v>
      </c>
      <c r="K26" s="117">
        <v>1150000</v>
      </c>
      <c r="L26" s="117">
        <v>0</v>
      </c>
      <c r="M26" s="131">
        <v>0</v>
      </c>
    </row>
    <row r="27" spans="2:13" ht="21" customHeight="1">
      <c r="B27" s="120"/>
      <c r="C27" s="153" t="s">
        <v>121</v>
      </c>
      <c r="D27" s="146"/>
      <c r="E27" s="182">
        <v>2009</v>
      </c>
      <c r="F27" s="169"/>
      <c r="G27" s="98"/>
      <c r="H27" s="101"/>
      <c r="I27" s="145"/>
      <c r="J27" s="156"/>
      <c r="K27" s="156"/>
      <c r="L27" s="157"/>
      <c r="M27" s="131"/>
    </row>
    <row r="28" spans="2:19" s="129" customFormat="1" ht="21" customHeight="1">
      <c r="B28" s="123"/>
      <c r="C28" s="147"/>
      <c r="D28" s="148"/>
      <c r="E28" s="183"/>
      <c r="F28" s="201">
        <f>J28+K28+L28+M28</f>
        <v>1266000</v>
      </c>
      <c r="G28" s="149"/>
      <c r="H28" s="158" t="s">
        <v>2</v>
      </c>
      <c r="I28" s="149"/>
      <c r="J28" s="143">
        <f>J25+J26</f>
        <v>11000</v>
      </c>
      <c r="K28" s="143">
        <f>K25+K26</f>
        <v>1255000</v>
      </c>
      <c r="L28" s="143">
        <f>L25+L26</f>
        <v>0</v>
      </c>
      <c r="M28" s="143">
        <f>M25+M26</f>
        <v>0</v>
      </c>
      <c r="N28" s="128"/>
      <c r="O28" s="128"/>
      <c r="P28" s="128"/>
      <c r="Q28" s="128"/>
      <c r="R28" s="128"/>
      <c r="S28" s="128"/>
    </row>
    <row r="29" spans="2:13" ht="21" customHeight="1">
      <c r="B29" s="114" t="s">
        <v>103</v>
      </c>
      <c r="C29" s="144" t="s">
        <v>17</v>
      </c>
      <c r="D29" s="145"/>
      <c r="E29" s="184"/>
      <c r="F29" s="198"/>
      <c r="G29" s="114"/>
      <c r="H29" s="130" t="s">
        <v>42</v>
      </c>
      <c r="I29" s="130"/>
      <c r="J29" s="117">
        <v>0</v>
      </c>
      <c r="K29" s="117">
        <v>0</v>
      </c>
      <c r="L29" s="117">
        <v>48423.83</v>
      </c>
      <c r="M29" s="117">
        <v>0</v>
      </c>
    </row>
    <row r="30" spans="2:13" ht="21" customHeight="1">
      <c r="B30" s="120"/>
      <c r="C30" s="137" t="s">
        <v>123</v>
      </c>
      <c r="D30" s="146"/>
      <c r="E30" s="185">
        <v>2010</v>
      </c>
      <c r="F30" s="199"/>
      <c r="G30" s="134" t="s">
        <v>60</v>
      </c>
      <c r="H30" s="130" t="s">
        <v>4</v>
      </c>
      <c r="I30" s="130"/>
      <c r="J30" s="117">
        <v>0</v>
      </c>
      <c r="K30" s="117">
        <v>0</v>
      </c>
      <c r="L30" s="117">
        <v>274401.65</v>
      </c>
      <c r="M30" s="117">
        <v>0</v>
      </c>
    </row>
    <row r="31" spans="2:19" s="129" customFormat="1" ht="21" customHeight="1">
      <c r="B31" s="123"/>
      <c r="C31" s="147"/>
      <c r="D31" s="148"/>
      <c r="E31" s="187"/>
      <c r="F31" s="202">
        <f>J31+K31+L31+M31</f>
        <v>322825.48000000004</v>
      </c>
      <c r="G31" s="123"/>
      <c r="H31" s="150" t="s">
        <v>2</v>
      </c>
      <c r="I31" s="151"/>
      <c r="J31" s="127">
        <f>J30+J29</f>
        <v>0</v>
      </c>
      <c r="K31" s="127">
        <f>K30+K29</f>
        <v>0</v>
      </c>
      <c r="L31" s="127">
        <f>L30+L29</f>
        <v>322825.48000000004</v>
      </c>
      <c r="M31" s="127">
        <f>M30+M29</f>
        <v>0</v>
      </c>
      <c r="N31" s="128"/>
      <c r="O31" s="128"/>
      <c r="P31" s="128"/>
      <c r="Q31" s="128"/>
      <c r="R31" s="128"/>
      <c r="S31" s="128"/>
    </row>
    <row r="32" spans="2:13" ht="21" customHeight="1">
      <c r="B32" s="120" t="s">
        <v>104</v>
      </c>
      <c r="C32" s="137" t="s">
        <v>30</v>
      </c>
      <c r="D32" s="98"/>
      <c r="E32" s="181"/>
      <c r="F32" s="131"/>
      <c r="G32" s="114"/>
      <c r="H32" s="130" t="s">
        <v>42</v>
      </c>
      <c r="I32" s="130"/>
      <c r="J32" s="117">
        <v>0</v>
      </c>
      <c r="K32" s="117">
        <v>0</v>
      </c>
      <c r="L32" s="117">
        <v>0</v>
      </c>
      <c r="M32" s="117">
        <v>78069.42</v>
      </c>
    </row>
    <row r="33" spans="2:13" ht="21" customHeight="1">
      <c r="B33" s="120"/>
      <c r="C33" s="137" t="s">
        <v>124</v>
      </c>
      <c r="D33" s="98"/>
      <c r="E33" s="182">
        <v>2011</v>
      </c>
      <c r="F33" s="169"/>
      <c r="G33" s="120">
        <v>921</v>
      </c>
      <c r="H33" s="130" t="s">
        <v>4</v>
      </c>
      <c r="I33" s="130"/>
      <c r="J33" s="117">
        <v>0</v>
      </c>
      <c r="K33" s="117">
        <v>0</v>
      </c>
      <c r="L33" s="117">
        <v>0</v>
      </c>
      <c r="M33" s="117">
        <v>442393.34</v>
      </c>
    </row>
    <row r="34" spans="2:19" s="129" customFormat="1" ht="21" customHeight="1">
      <c r="B34" s="139"/>
      <c r="C34" s="159"/>
      <c r="D34" s="128"/>
      <c r="E34" s="183"/>
      <c r="F34" s="201">
        <f>J34+K34+L34+M34</f>
        <v>520462.76</v>
      </c>
      <c r="G34" s="123"/>
      <c r="H34" s="160" t="s">
        <v>2</v>
      </c>
      <c r="I34" s="161"/>
      <c r="J34" s="127">
        <f>J32+J33</f>
        <v>0</v>
      </c>
      <c r="K34" s="127">
        <f>K32+K33</f>
        <v>0</v>
      </c>
      <c r="L34" s="127">
        <f>L32+L33</f>
        <v>0</v>
      </c>
      <c r="M34" s="127">
        <f>M32+M33</f>
        <v>520462.76</v>
      </c>
      <c r="N34" s="128"/>
      <c r="O34" s="128"/>
      <c r="P34" s="128"/>
      <c r="Q34" s="128"/>
      <c r="R34" s="128"/>
      <c r="S34" s="128"/>
    </row>
    <row r="35" spans="2:13" ht="21" customHeight="1">
      <c r="B35" s="114" t="s">
        <v>105</v>
      </c>
      <c r="C35" s="144" t="s">
        <v>20</v>
      </c>
      <c r="D35" s="145"/>
      <c r="E35" s="185"/>
      <c r="F35" s="199"/>
      <c r="G35" s="146"/>
      <c r="H35" s="135" t="s">
        <v>42</v>
      </c>
      <c r="I35" s="135"/>
      <c r="J35" s="117">
        <v>0</v>
      </c>
      <c r="K35" s="117">
        <v>66000</v>
      </c>
      <c r="L35" s="117">
        <v>150000</v>
      </c>
      <c r="M35" s="117">
        <v>300000</v>
      </c>
    </row>
    <row r="36" spans="2:13" ht="21" customHeight="1">
      <c r="B36" s="120"/>
      <c r="C36" s="137" t="s">
        <v>21</v>
      </c>
      <c r="D36" s="146"/>
      <c r="E36" s="185" t="s">
        <v>63</v>
      </c>
      <c r="F36" s="199"/>
      <c r="G36" s="146">
        <v>921</v>
      </c>
      <c r="H36" s="130" t="s">
        <v>4</v>
      </c>
      <c r="I36" s="130"/>
      <c r="J36" s="117">
        <v>0</v>
      </c>
      <c r="K36" s="117">
        <v>0</v>
      </c>
      <c r="L36" s="117">
        <v>850000</v>
      </c>
      <c r="M36" s="117">
        <v>1700000</v>
      </c>
    </row>
    <row r="37" spans="2:19" s="129" customFormat="1" ht="21" customHeight="1">
      <c r="B37" s="123"/>
      <c r="C37" s="159"/>
      <c r="D37" s="149"/>
      <c r="E37" s="187">
        <v>2011</v>
      </c>
      <c r="F37" s="202">
        <f>J37+K37+L37+M37</f>
        <v>3066000</v>
      </c>
      <c r="G37" s="148"/>
      <c r="H37" s="160" t="s">
        <v>2</v>
      </c>
      <c r="I37" s="161"/>
      <c r="J37" s="127">
        <f>J35+J36</f>
        <v>0</v>
      </c>
      <c r="K37" s="127">
        <f>K35+K36</f>
        <v>66000</v>
      </c>
      <c r="L37" s="127">
        <f>L35+L36</f>
        <v>1000000</v>
      </c>
      <c r="M37" s="127">
        <f>M35+M36</f>
        <v>2000000</v>
      </c>
      <c r="N37" s="128"/>
      <c r="O37" s="128"/>
      <c r="P37" s="128"/>
      <c r="Q37" s="128"/>
      <c r="R37" s="128"/>
      <c r="S37" s="128"/>
    </row>
    <row r="38" spans="2:13" ht="21" customHeight="1">
      <c r="B38" s="144" t="s">
        <v>106</v>
      </c>
      <c r="C38" s="144" t="s">
        <v>72</v>
      </c>
      <c r="D38" s="145"/>
      <c r="E38" s="184"/>
      <c r="F38" s="198"/>
      <c r="G38" s="145"/>
      <c r="H38" s="130" t="s">
        <v>76</v>
      </c>
      <c r="I38" s="130"/>
      <c r="J38" s="117">
        <v>2070.24</v>
      </c>
      <c r="K38" s="162">
        <v>8998.4</v>
      </c>
      <c r="L38" s="117">
        <v>111647.74</v>
      </c>
      <c r="M38" s="117">
        <v>0</v>
      </c>
    </row>
    <row r="39" spans="2:13" ht="21" customHeight="1">
      <c r="B39" s="137"/>
      <c r="C39" s="137"/>
      <c r="D39" s="146"/>
      <c r="E39" s="185"/>
      <c r="F39" s="199"/>
      <c r="G39" s="146"/>
      <c r="H39" s="130" t="s">
        <v>95</v>
      </c>
      <c r="I39" s="130"/>
      <c r="J39" s="117"/>
      <c r="K39" s="162">
        <v>18356.37</v>
      </c>
      <c r="L39" s="117">
        <v>191582.45</v>
      </c>
      <c r="M39" s="117"/>
    </row>
    <row r="40" spans="2:13" ht="21" customHeight="1">
      <c r="B40" s="137"/>
      <c r="C40" s="137" t="s">
        <v>73</v>
      </c>
      <c r="D40" s="146"/>
      <c r="E40" s="185"/>
      <c r="F40" s="199"/>
      <c r="G40" s="146"/>
      <c r="H40" s="130" t="s">
        <v>75</v>
      </c>
      <c r="I40" s="130"/>
      <c r="J40" s="117">
        <v>10919.04</v>
      </c>
      <c r="K40" s="162">
        <v>47444.47</v>
      </c>
      <c r="L40" s="117">
        <v>424238.36</v>
      </c>
      <c r="M40" s="117">
        <v>0</v>
      </c>
    </row>
    <row r="41" spans="2:13" ht="21" customHeight="1">
      <c r="B41" s="137"/>
      <c r="C41" s="137" t="s">
        <v>74</v>
      </c>
      <c r="D41" s="146"/>
      <c r="E41" s="185" t="s">
        <v>61</v>
      </c>
      <c r="F41" s="199"/>
      <c r="G41" s="163" t="s">
        <v>60</v>
      </c>
      <c r="H41" s="130" t="s">
        <v>77</v>
      </c>
      <c r="I41" s="130"/>
      <c r="J41" s="117">
        <v>6210.72</v>
      </c>
      <c r="K41" s="117">
        <v>26995.18</v>
      </c>
      <c r="L41" s="117">
        <v>334943.23</v>
      </c>
      <c r="M41" s="117">
        <v>0</v>
      </c>
    </row>
    <row r="42" spans="2:19" s="129" customFormat="1" ht="21" customHeight="1">
      <c r="B42" s="147"/>
      <c r="C42" s="147"/>
      <c r="D42" s="148"/>
      <c r="E42" s="187">
        <v>2010</v>
      </c>
      <c r="F42" s="202">
        <f>J42+K42+L42+M42</f>
        <v>1183406.2</v>
      </c>
      <c r="G42" s="148"/>
      <c r="H42" s="160" t="s">
        <v>2</v>
      </c>
      <c r="I42" s="161"/>
      <c r="J42" s="127">
        <f>J38+J40+J41+J39</f>
        <v>19200</v>
      </c>
      <c r="K42" s="127">
        <f>K38+K40+K41+K39</f>
        <v>101794.42</v>
      </c>
      <c r="L42" s="127">
        <f>L38+L40+L41+L39</f>
        <v>1062411.78</v>
      </c>
      <c r="M42" s="127">
        <f>M38+M40+M41+M39</f>
        <v>0</v>
      </c>
      <c r="N42" s="164"/>
      <c r="O42" s="164"/>
      <c r="P42" s="164"/>
      <c r="Q42" s="164"/>
      <c r="R42" s="164"/>
      <c r="S42" s="164"/>
    </row>
    <row r="43" spans="2:13" ht="21" customHeight="1">
      <c r="B43" s="114" t="s">
        <v>107</v>
      </c>
      <c r="C43" s="144" t="s">
        <v>22</v>
      </c>
      <c r="D43" s="145"/>
      <c r="E43" s="184"/>
      <c r="F43" s="198"/>
      <c r="G43" s="145"/>
      <c r="H43" s="130" t="s">
        <v>42</v>
      </c>
      <c r="I43" s="130"/>
      <c r="J43" s="117">
        <v>0</v>
      </c>
      <c r="K43" s="117">
        <v>70000</v>
      </c>
      <c r="L43" s="117">
        <v>300000</v>
      </c>
      <c r="M43" s="117">
        <v>0</v>
      </c>
    </row>
    <row r="44" spans="2:13" ht="21" customHeight="1">
      <c r="B44" s="120"/>
      <c r="C44" s="137"/>
      <c r="D44" s="146"/>
      <c r="E44" s="185" t="s">
        <v>63</v>
      </c>
      <c r="F44" s="199"/>
      <c r="G44" s="146">
        <v>600</v>
      </c>
      <c r="H44" s="130" t="s">
        <v>4</v>
      </c>
      <c r="I44" s="130"/>
      <c r="J44" s="117">
        <v>0</v>
      </c>
      <c r="K44" s="117">
        <v>0</v>
      </c>
      <c r="L44" s="117">
        <v>1700000</v>
      </c>
      <c r="M44" s="117">
        <v>0</v>
      </c>
    </row>
    <row r="45" spans="2:19" s="129" customFormat="1" ht="21" customHeight="1">
      <c r="B45" s="123"/>
      <c r="C45" s="147"/>
      <c r="D45" s="148"/>
      <c r="E45" s="187">
        <v>2010</v>
      </c>
      <c r="F45" s="200">
        <f>J45+K45+L45+M45</f>
        <v>2070000</v>
      </c>
      <c r="G45" s="148"/>
      <c r="H45" s="160" t="s">
        <v>2</v>
      </c>
      <c r="I45" s="161"/>
      <c r="J45" s="127">
        <f>J43+J44</f>
        <v>0</v>
      </c>
      <c r="K45" s="127">
        <f>K43+K44</f>
        <v>70000</v>
      </c>
      <c r="L45" s="127">
        <f>L43+L44</f>
        <v>2000000</v>
      </c>
      <c r="M45" s="127">
        <f>M43+M44</f>
        <v>0</v>
      </c>
      <c r="N45" s="128"/>
      <c r="O45" s="128"/>
      <c r="P45" s="128"/>
      <c r="Q45" s="128"/>
      <c r="R45" s="128"/>
      <c r="S45" s="128"/>
    </row>
    <row r="46" spans="2:13" ht="21" customHeight="1">
      <c r="B46" s="114" t="s">
        <v>108</v>
      </c>
      <c r="C46" s="144" t="s">
        <v>125</v>
      </c>
      <c r="D46" s="145"/>
      <c r="E46" s="188">
        <v>2009</v>
      </c>
      <c r="F46" s="131"/>
      <c r="G46" s="145">
        <v>600</v>
      </c>
      <c r="H46" s="130" t="s">
        <v>42</v>
      </c>
      <c r="I46" s="130"/>
      <c r="J46" s="117">
        <v>0</v>
      </c>
      <c r="K46" s="117">
        <v>550000</v>
      </c>
      <c r="L46" s="117">
        <v>0</v>
      </c>
      <c r="M46" s="117">
        <v>0</v>
      </c>
    </row>
    <row r="47" spans="2:19" s="129" customFormat="1" ht="21" customHeight="1">
      <c r="B47" s="123"/>
      <c r="C47" s="147"/>
      <c r="D47" s="148"/>
      <c r="E47" s="189"/>
      <c r="F47" s="201">
        <f>J47+K47+L47+M47</f>
        <v>550000</v>
      </c>
      <c r="G47" s="148"/>
      <c r="H47" s="160" t="s">
        <v>2</v>
      </c>
      <c r="I47" s="161"/>
      <c r="J47" s="127">
        <f>J46</f>
        <v>0</v>
      </c>
      <c r="K47" s="127">
        <f>K46</f>
        <v>550000</v>
      </c>
      <c r="L47" s="127">
        <f>L46</f>
        <v>0</v>
      </c>
      <c r="M47" s="127">
        <f>M46</f>
        <v>0</v>
      </c>
      <c r="N47" s="128"/>
      <c r="O47" s="128"/>
      <c r="P47" s="128"/>
      <c r="Q47" s="128"/>
      <c r="R47" s="128"/>
      <c r="S47" s="128"/>
    </row>
    <row r="48" spans="2:13" ht="21" customHeight="1">
      <c r="B48" s="114" t="s">
        <v>109</v>
      </c>
      <c r="C48" s="144" t="s">
        <v>126</v>
      </c>
      <c r="D48" s="145"/>
      <c r="E48" s="184" t="s">
        <v>63</v>
      </c>
      <c r="F48" s="198"/>
      <c r="G48" s="145">
        <v>900</v>
      </c>
      <c r="H48" s="130" t="s">
        <v>42</v>
      </c>
      <c r="I48" s="138"/>
      <c r="J48" s="117">
        <v>0</v>
      </c>
      <c r="K48" s="117">
        <v>60000</v>
      </c>
      <c r="L48" s="117">
        <v>1000000</v>
      </c>
      <c r="M48" s="117">
        <v>1000000</v>
      </c>
    </row>
    <row r="49" spans="2:19" s="129" customFormat="1" ht="21" customHeight="1">
      <c r="B49" s="123"/>
      <c r="C49" s="147"/>
      <c r="D49" s="148"/>
      <c r="E49" s="187">
        <v>2011</v>
      </c>
      <c r="F49" s="202">
        <f>J49+K49+L49+M49</f>
        <v>2060000</v>
      </c>
      <c r="G49" s="148"/>
      <c r="H49" s="160" t="s">
        <v>2</v>
      </c>
      <c r="I49" s="165"/>
      <c r="J49" s="127">
        <f>J48</f>
        <v>0</v>
      </c>
      <c r="K49" s="127">
        <f>K48</f>
        <v>60000</v>
      </c>
      <c r="L49" s="127">
        <f>L48</f>
        <v>1000000</v>
      </c>
      <c r="M49" s="127">
        <f>M48</f>
        <v>1000000</v>
      </c>
      <c r="N49" s="128"/>
      <c r="O49" s="128"/>
      <c r="P49" s="128"/>
      <c r="Q49" s="128"/>
      <c r="R49" s="128"/>
      <c r="S49" s="128"/>
    </row>
    <row r="50" spans="2:13" ht="21" customHeight="1">
      <c r="B50" s="114" t="s">
        <v>110</v>
      </c>
      <c r="C50" s="144" t="s">
        <v>127</v>
      </c>
      <c r="D50" s="145"/>
      <c r="E50" s="184" t="s">
        <v>63</v>
      </c>
      <c r="F50" s="198"/>
      <c r="G50" s="145">
        <v>900</v>
      </c>
      <c r="H50" s="130" t="s">
        <v>42</v>
      </c>
      <c r="I50" s="130"/>
      <c r="J50" s="117">
        <v>0</v>
      </c>
      <c r="K50" s="117">
        <v>12000</v>
      </c>
      <c r="L50" s="117">
        <v>115000</v>
      </c>
      <c r="M50" s="117">
        <v>0</v>
      </c>
    </row>
    <row r="51" spans="2:19" s="129" customFormat="1" ht="21" customHeight="1">
      <c r="B51" s="123"/>
      <c r="C51" s="159"/>
      <c r="D51" s="149"/>
      <c r="E51" s="186">
        <v>2010</v>
      </c>
      <c r="F51" s="200">
        <f>J51+K51+L51+M51</f>
        <v>127000</v>
      </c>
      <c r="G51" s="149"/>
      <c r="H51" s="160" t="s">
        <v>2</v>
      </c>
      <c r="I51" s="161"/>
      <c r="J51" s="127">
        <f>J50</f>
        <v>0</v>
      </c>
      <c r="K51" s="127">
        <f>K50</f>
        <v>12000</v>
      </c>
      <c r="L51" s="127">
        <f>L50</f>
        <v>115000</v>
      </c>
      <c r="M51" s="127">
        <f>M50</f>
        <v>0</v>
      </c>
      <c r="N51" s="128"/>
      <c r="O51" s="128"/>
      <c r="P51" s="128"/>
      <c r="Q51" s="128"/>
      <c r="R51" s="128"/>
      <c r="S51" s="128"/>
    </row>
    <row r="52" spans="2:13" ht="21" customHeight="1">
      <c r="B52" s="114" t="s">
        <v>111</v>
      </c>
      <c r="C52" s="144" t="s">
        <v>24</v>
      </c>
      <c r="D52" s="145"/>
      <c r="E52" s="184"/>
      <c r="F52" s="198"/>
      <c r="G52" s="145"/>
      <c r="H52" s="130" t="s">
        <v>42</v>
      </c>
      <c r="I52" s="130"/>
      <c r="J52" s="117">
        <v>0</v>
      </c>
      <c r="K52" s="117">
        <v>0</v>
      </c>
      <c r="L52" s="117">
        <v>0</v>
      </c>
      <c r="M52" s="117">
        <v>22500</v>
      </c>
    </row>
    <row r="53" spans="2:13" ht="21" customHeight="1">
      <c r="B53" s="120"/>
      <c r="C53" s="137" t="s">
        <v>25</v>
      </c>
      <c r="D53" s="146"/>
      <c r="E53" s="185">
        <v>2011</v>
      </c>
      <c r="F53" s="199"/>
      <c r="G53" s="145">
        <v>600</v>
      </c>
      <c r="H53" s="130" t="s">
        <v>4</v>
      </c>
      <c r="I53" s="130"/>
      <c r="J53" s="117">
        <v>0</v>
      </c>
      <c r="K53" s="117">
        <v>0</v>
      </c>
      <c r="L53" s="117">
        <v>0</v>
      </c>
      <c r="M53" s="117">
        <v>127500</v>
      </c>
    </row>
    <row r="54" spans="2:19" s="129" customFormat="1" ht="21" customHeight="1">
      <c r="B54" s="123"/>
      <c r="C54" s="147"/>
      <c r="D54" s="148"/>
      <c r="E54" s="187"/>
      <c r="F54" s="202">
        <f>J54+K54+L54+M54</f>
        <v>150000</v>
      </c>
      <c r="G54" s="148"/>
      <c r="H54" s="160" t="s">
        <v>2</v>
      </c>
      <c r="I54" s="161"/>
      <c r="J54" s="127">
        <f>J53+J52</f>
        <v>0</v>
      </c>
      <c r="K54" s="127">
        <f>K53+K52</f>
        <v>0</v>
      </c>
      <c r="L54" s="127">
        <f>L53+L52</f>
        <v>0</v>
      </c>
      <c r="M54" s="127">
        <f>M53+M52</f>
        <v>150000</v>
      </c>
      <c r="N54" s="128"/>
      <c r="O54" s="128"/>
      <c r="P54" s="128"/>
      <c r="Q54" s="128"/>
      <c r="R54" s="128"/>
      <c r="S54" s="128"/>
    </row>
    <row r="55" spans="2:13" ht="21" customHeight="1">
      <c r="B55" s="114" t="s">
        <v>112</v>
      </c>
      <c r="C55" s="137" t="s">
        <v>26</v>
      </c>
      <c r="E55" s="181"/>
      <c r="F55" s="203"/>
      <c r="G55" s="114"/>
      <c r="H55" s="130" t="s">
        <v>42</v>
      </c>
      <c r="I55" s="138"/>
      <c r="J55" s="117">
        <v>0</v>
      </c>
      <c r="K55" s="117">
        <v>61000</v>
      </c>
      <c r="L55" s="117">
        <v>150000</v>
      </c>
      <c r="M55" s="117">
        <v>150000</v>
      </c>
    </row>
    <row r="56" spans="2:13" ht="21" customHeight="1">
      <c r="B56" s="120"/>
      <c r="C56" s="137" t="s">
        <v>128</v>
      </c>
      <c r="E56" s="182" t="s">
        <v>63</v>
      </c>
      <c r="F56" s="203"/>
      <c r="G56" s="120">
        <v>900</v>
      </c>
      <c r="H56" s="130" t="s">
        <v>4</v>
      </c>
      <c r="I56" s="138" t="s">
        <v>48</v>
      </c>
      <c r="J56" s="117">
        <v>0</v>
      </c>
      <c r="K56" s="117">
        <v>0</v>
      </c>
      <c r="L56" s="117">
        <v>850000</v>
      </c>
      <c r="M56" s="117">
        <v>850000</v>
      </c>
    </row>
    <row r="57" spans="2:19" s="129" customFormat="1" ht="21" customHeight="1">
      <c r="B57" s="123"/>
      <c r="C57" s="159"/>
      <c r="E57" s="183">
        <v>2011</v>
      </c>
      <c r="F57" s="204">
        <f>J57+K57+L57+M57</f>
        <v>2061000</v>
      </c>
      <c r="G57" s="123"/>
      <c r="H57" s="160" t="s">
        <v>2</v>
      </c>
      <c r="I57" s="165"/>
      <c r="J57" s="127">
        <f>J55+J56</f>
        <v>0</v>
      </c>
      <c r="K57" s="127">
        <f>K55+K56</f>
        <v>61000</v>
      </c>
      <c r="L57" s="127">
        <f>L55+L56</f>
        <v>1000000</v>
      </c>
      <c r="M57" s="127">
        <f>M55+M56</f>
        <v>1000000</v>
      </c>
      <c r="N57" s="128"/>
      <c r="O57" s="128"/>
      <c r="P57" s="128"/>
      <c r="Q57" s="128"/>
      <c r="R57" s="128"/>
      <c r="S57" s="128"/>
    </row>
    <row r="58" spans="2:13" ht="21" customHeight="1">
      <c r="B58" s="114" t="s">
        <v>113</v>
      </c>
      <c r="C58" s="144" t="s">
        <v>29</v>
      </c>
      <c r="D58" s="145"/>
      <c r="E58" s="184" t="s">
        <v>63</v>
      </c>
      <c r="F58" s="198"/>
      <c r="G58" s="145"/>
      <c r="H58" s="130" t="s">
        <v>42</v>
      </c>
      <c r="I58" s="138"/>
      <c r="J58" s="117">
        <v>0</v>
      </c>
      <c r="K58" s="117">
        <v>30000</v>
      </c>
      <c r="L58" s="117">
        <v>52500</v>
      </c>
      <c r="M58" s="117">
        <v>0</v>
      </c>
    </row>
    <row r="59" spans="2:13" ht="21" customHeight="1">
      <c r="B59" s="120"/>
      <c r="C59" s="137" t="s">
        <v>51</v>
      </c>
      <c r="D59" s="146"/>
      <c r="E59" s="185">
        <v>2010</v>
      </c>
      <c r="F59" s="199"/>
      <c r="G59" s="146">
        <v>801</v>
      </c>
      <c r="H59" s="130" t="s">
        <v>52</v>
      </c>
      <c r="I59" s="138"/>
      <c r="J59" s="117">
        <v>0</v>
      </c>
      <c r="K59" s="117">
        <v>0</v>
      </c>
      <c r="L59" s="117">
        <v>297500</v>
      </c>
      <c r="M59" s="117">
        <v>0</v>
      </c>
    </row>
    <row r="60" spans="2:19" s="129" customFormat="1" ht="21" customHeight="1">
      <c r="B60" s="123"/>
      <c r="C60" s="147"/>
      <c r="D60" s="148"/>
      <c r="E60" s="187"/>
      <c r="F60" s="202">
        <f>J60+K60+L60+M60</f>
        <v>380000</v>
      </c>
      <c r="G60" s="148"/>
      <c r="H60" s="160" t="s">
        <v>2</v>
      </c>
      <c r="I60" s="165"/>
      <c r="J60" s="127">
        <f>J59+J58</f>
        <v>0</v>
      </c>
      <c r="K60" s="127">
        <f>K59+K58</f>
        <v>30000</v>
      </c>
      <c r="L60" s="127">
        <f>L59+L58</f>
        <v>350000</v>
      </c>
      <c r="M60" s="166">
        <v>0</v>
      </c>
      <c r="N60" s="128"/>
      <c r="O60" s="128"/>
      <c r="P60" s="128"/>
      <c r="Q60" s="128"/>
      <c r="R60" s="128"/>
      <c r="S60" s="128"/>
    </row>
    <row r="61" spans="2:13" ht="21" customHeight="1">
      <c r="B61" s="114" t="s">
        <v>114</v>
      </c>
      <c r="C61" s="144" t="s">
        <v>70</v>
      </c>
      <c r="D61" s="145"/>
      <c r="E61" s="185" t="s">
        <v>61</v>
      </c>
      <c r="F61" s="198"/>
      <c r="G61" s="145"/>
      <c r="H61" s="130" t="s">
        <v>1</v>
      </c>
      <c r="I61" s="138"/>
      <c r="J61" s="117">
        <v>43310</v>
      </c>
      <c r="K61" s="117">
        <v>164140</v>
      </c>
      <c r="L61" s="117">
        <v>0</v>
      </c>
      <c r="M61" s="117">
        <v>0</v>
      </c>
    </row>
    <row r="62" spans="2:13" ht="21" customHeight="1">
      <c r="B62" s="120"/>
      <c r="C62" s="137" t="s">
        <v>71</v>
      </c>
      <c r="D62" s="146"/>
      <c r="E62" s="185">
        <v>2009</v>
      </c>
      <c r="F62" s="199"/>
      <c r="G62" s="146"/>
      <c r="H62" s="130" t="s">
        <v>65</v>
      </c>
      <c r="I62" s="138"/>
      <c r="J62" s="117">
        <v>0</v>
      </c>
      <c r="K62" s="117">
        <v>150400</v>
      </c>
      <c r="L62" s="117">
        <v>0</v>
      </c>
      <c r="M62" s="117">
        <v>0</v>
      </c>
    </row>
    <row r="63" spans="2:13" ht="21" customHeight="1">
      <c r="B63" s="120"/>
      <c r="C63" s="137"/>
      <c r="D63" s="146"/>
      <c r="E63" s="185"/>
      <c r="F63" s="199"/>
      <c r="G63" s="146">
        <v>801</v>
      </c>
      <c r="H63" s="130" t="s">
        <v>48</v>
      </c>
      <c r="I63" s="138"/>
      <c r="J63" s="117">
        <v>0</v>
      </c>
      <c r="K63" s="117">
        <v>506158</v>
      </c>
      <c r="L63" s="117">
        <v>0</v>
      </c>
      <c r="M63" s="117">
        <v>0</v>
      </c>
    </row>
    <row r="64" spans="2:19" s="129" customFormat="1" ht="21" customHeight="1">
      <c r="B64" s="123"/>
      <c r="C64" s="159"/>
      <c r="D64" s="149"/>
      <c r="E64" s="186"/>
      <c r="F64" s="200">
        <f>J64+K64+L64+M64</f>
        <v>864008</v>
      </c>
      <c r="G64" s="149"/>
      <c r="H64" s="160" t="s">
        <v>2</v>
      </c>
      <c r="I64" s="165"/>
      <c r="J64" s="127">
        <f>J63+J62+J61</f>
        <v>43310</v>
      </c>
      <c r="K64" s="127">
        <f>K63+K62+K61</f>
        <v>820698</v>
      </c>
      <c r="L64" s="127">
        <f>L63+L62+L61</f>
        <v>0</v>
      </c>
      <c r="M64" s="127">
        <f>M63+M62+M61</f>
        <v>0</v>
      </c>
      <c r="N64" s="128"/>
      <c r="O64" s="128"/>
      <c r="P64" s="128"/>
      <c r="Q64" s="128"/>
      <c r="R64" s="128"/>
      <c r="S64" s="128"/>
    </row>
    <row r="65" spans="2:13" ht="21" customHeight="1">
      <c r="B65" s="114" t="s">
        <v>115</v>
      </c>
      <c r="C65" s="144" t="s">
        <v>129</v>
      </c>
      <c r="D65" s="145"/>
      <c r="E65" s="184" t="s">
        <v>63</v>
      </c>
      <c r="F65" s="198"/>
      <c r="G65" s="167" t="s">
        <v>60</v>
      </c>
      <c r="H65" s="130" t="s">
        <v>42</v>
      </c>
      <c r="I65" s="138"/>
      <c r="J65" s="117">
        <v>0</v>
      </c>
      <c r="K65" s="117">
        <v>65000</v>
      </c>
      <c r="L65" s="117">
        <v>1000000</v>
      </c>
      <c r="M65" s="117">
        <v>0</v>
      </c>
    </row>
    <row r="66" spans="2:19" s="129" customFormat="1" ht="21" customHeight="1">
      <c r="B66" s="123"/>
      <c r="C66" s="147"/>
      <c r="D66" s="148"/>
      <c r="E66" s="187">
        <v>2010</v>
      </c>
      <c r="F66" s="202">
        <f>J66+K66+L66+M66</f>
        <v>1065000</v>
      </c>
      <c r="G66" s="148"/>
      <c r="H66" s="160" t="s">
        <v>2</v>
      </c>
      <c r="I66" s="165"/>
      <c r="J66" s="127">
        <f>J65</f>
        <v>0</v>
      </c>
      <c r="K66" s="127">
        <f>K65</f>
        <v>65000</v>
      </c>
      <c r="L66" s="127">
        <f>L65</f>
        <v>1000000</v>
      </c>
      <c r="M66" s="127">
        <f>M65</f>
        <v>0</v>
      </c>
      <c r="N66" s="128"/>
      <c r="O66" s="128"/>
      <c r="P66" s="128"/>
      <c r="Q66" s="128"/>
      <c r="R66" s="128"/>
      <c r="S66" s="128"/>
    </row>
    <row r="67" spans="2:19" s="129" customFormat="1" ht="21" customHeight="1">
      <c r="B67" s="161" t="s">
        <v>116</v>
      </c>
      <c r="C67" s="161" t="s">
        <v>67</v>
      </c>
      <c r="D67" s="161"/>
      <c r="E67" s="217" t="s">
        <v>69</v>
      </c>
      <c r="F67" s="166">
        <v>41125</v>
      </c>
      <c r="G67" s="161">
        <v>750</v>
      </c>
      <c r="H67" s="161" t="s">
        <v>68</v>
      </c>
      <c r="I67" s="161"/>
      <c r="J67" s="218" t="s">
        <v>85</v>
      </c>
      <c r="K67" s="166">
        <v>16505</v>
      </c>
      <c r="L67" s="166">
        <v>24620</v>
      </c>
      <c r="M67" s="166">
        <v>0</v>
      </c>
      <c r="N67" s="128"/>
      <c r="O67" s="128"/>
      <c r="P67" s="128"/>
      <c r="Q67" s="128"/>
      <c r="R67" s="128"/>
      <c r="S67" s="128"/>
    </row>
    <row r="68" spans="2:14" ht="21" customHeight="1">
      <c r="B68" s="144" t="s">
        <v>117</v>
      </c>
      <c r="C68" s="144" t="s">
        <v>79</v>
      </c>
      <c r="D68" s="115"/>
      <c r="E68" s="181"/>
      <c r="F68" s="131"/>
      <c r="G68" s="114"/>
      <c r="H68" s="138" t="s">
        <v>1</v>
      </c>
      <c r="I68" s="130"/>
      <c r="J68" s="162" t="s">
        <v>85</v>
      </c>
      <c r="K68" s="162" t="s">
        <v>85</v>
      </c>
      <c r="L68" s="162" t="s">
        <v>87</v>
      </c>
      <c r="M68" s="168" t="s">
        <v>87</v>
      </c>
      <c r="N68" s="119"/>
    </row>
    <row r="69" spans="2:14" ht="21" customHeight="1">
      <c r="B69" s="137"/>
      <c r="C69" s="137" t="s">
        <v>80</v>
      </c>
      <c r="D69" s="98"/>
      <c r="E69" s="182" t="s">
        <v>82</v>
      </c>
      <c r="F69" s="169"/>
      <c r="G69" s="134" t="s">
        <v>60</v>
      </c>
      <c r="H69" s="137" t="s">
        <v>83</v>
      </c>
      <c r="I69" s="146"/>
      <c r="J69" s="170"/>
      <c r="K69" s="171"/>
      <c r="L69" s="171"/>
      <c r="M69" s="172"/>
      <c r="N69" s="119"/>
    </row>
    <row r="70" spans="2:14" ht="21" customHeight="1">
      <c r="B70" s="137"/>
      <c r="C70" s="137" t="s">
        <v>81</v>
      </c>
      <c r="D70" s="98"/>
      <c r="E70" s="182"/>
      <c r="F70" s="169"/>
      <c r="G70" s="120"/>
      <c r="H70" s="137" t="s">
        <v>84</v>
      </c>
      <c r="I70" s="146"/>
      <c r="J70" s="170" t="s">
        <v>85</v>
      </c>
      <c r="K70" s="170" t="s">
        <v>85</v>
      </c>
      <c r="L70" s="170" t="s">
        <v>86</v>
      </c>
      <c r="M70" s="172" t="s">
        <v>86</v>
      </c>
      <c r="N70" s="119"/>
    </row>
    <row r="71" spans="1:20" s="160" customFormat="1" ht="21" customHeight="1">
      <c r="A71" s="150"/>
      <c r="B71" s="150"/>
      <c r="C71" s="150"/>
      <c r="D71" s="150"/>
      <c r="E71" s="191"/>
      <c r="F71" s="152">
        <f>J71+K71+L71+M71</f>
        <v>750000</v>
      </c>
      <c r="G71" s="150"/>
      <c r="H71" s="219" t="s">
        <v>96</v>
      </c>
      <c r="I71" s="220"/>
      <c r="J71" s="173">
        <f>J68+J70</f>
        <v>0</v>
      </c>
      <c r="K71" s="174">
        <f>K68+K70</f>
        <v>0</v>
      </c>
      <c r="L71" s="174">
        <f>L68+L70</f>
        <v>375000</v>
      </c>
      <c r="M71" s="174">
        <f>M68+M70</f>
        <v>375000</v>
      </c>
      <c r="N71" s="164"/>
      <c r="O71" s="175"/>
      <c r="P71" s="175"/>
      <c r="Q71" s="175"/>
      <c r="R71" s="175"/>
      <c r="S71" s="175"/>
      <c r="T71" s="176"/>
    </row>
    <row r="72" spans="1:19" s="178" customFormat="1" ht="21" customHeight="1">
      <c r="A72" s="177"/>
      <c r="B72" s="192"/>
      <c r="C72" s="192"/>
      <c r="D72" s="192" t="s">
        <v>2</v>
      </c>
      <c r="E72" s="192"/>
      <c r="F72" s="215"/>
      <c r="G72" s="192"/>
      <c r="H72" s="192"/>
      <c r="I72" s="192"/>
      <c r="J72" s="216">
        <f>J10+J16+J20+J24+J28+J31+J34+J37+J42+J45+J47+J49+J51+J54+J57+J60+J64+J66+J71</f>
        <v>168119.7</v>
      </c>
      <c r="K72" s="216">
        <f>K10+K16+K20+K24+K28+K31+K34+K37+K42+K45+K47+K49+K51+K54+K57+K60+K64+K66+K71+K67</f>
        <v>4426297.42</v>
      </c>
      <c r="L72" s="216">
        <f>L10+L16+L20+L24+L28+L31+L34+L37+L42+L45+L47+L49+L51+L54+L57+L60+L64+L66+L71+L67</f>
        <v>21850202.32</v>
      </c>
      <c r="M72" s="216">
        <f>M10+M16+M20+M24+M28+M31+M34+M37+M42+M45+M47+M49+M51+M54+M57+M60+M64+M66+M71+M67</f>
        <v>14778312.549999999</v>
      </c>
      <c r="N72" s="175"/>
      <c r="O72" s="175"/>
      <c r="P72" s="175"/>
      <c r="Q72" s="175"/>
      <c r="R72" s="175"/>
      <c r="S72" s="175"/>
    </row>
    <row r="73" spans="1:13" ht="21" customHeight="1">
      <c r="A73" s="135"/>
      <c r="B73" s="135"/>
      <c r="C73" s="135"/>
      <c r="D73" s="135"/>
      <c r="E73" s="193"/>
      <c r="F73" s="136"/>
      <c r="G73" s="135"/>
      <c r="H73" s="135"/>
      <c r="I73" s="135" t="s">
        <v>90</v>
      </c>
      <c r="J73" s="135"/>
      <c r="K73" s="117">
        <f>K8+K11+K12+K14+K17+K21+K25+K29+K38+K40+K46+K61+K67</f>
        <v>1010387.87</v>
      </c>
      <c r="L73" s="117">
        <f>L8+L11+L12+L14+L17+L21+L25+L38+L40+L61+L67+L68</f>
        <v>3828432.9</v>
      </c>
      <c r="M73" s="116">
        <f>M8+M11+M12+M14+M17+M21+M25+M29+M38+M40+M46+M61+M67+M68</f>
        <v>3146970.09</v>
      </c>
    </row>
    <row r="74" spans="1:13" ht="21" customHeight="1">
      <c r="A74" s="130"/>
      <c r="B74" s="130"/>
      <c r="C74" s="130"/>
      <c r="D74" s="130"/>
      <c r="E74" s="190"/>
      <c r="F74" s="117"/>
      <c r="G74" s="130"/>
      <c r="H74" s="130"/>
      <c r="I74" s="130" t="s">
        <v>91</v>
      </c>
      <c r="J74" s="130"/>
      <c r="K74" s="117">
        <f>K15+K19+K23+K30+K33+K36+K44+K53</f>
        <v>0</v>
      </c>
      <c r="L74" s="117">
        <f>L15+L19+L23+L30+L33+L36+L44+L53+L56</f>
        <v>11261819.91</v>
      </c>
      <c r="M74" s="116">
        <f>M15+M19+M23+M30+M33+M36+M44+M53</f>
        <v>8980773.04</v>
      </c>
    </row>
    <row r="75" spans="1:13" ht="21" customHeight="1">
      <c r="A75" s="130"/>
      <c r="B75" s="130"/>
      <c r="C75" s="130"/>
      <c r="D75" s="130"/>
      <c r="E75" s="190"/>
      <c r="F75" s="117"/>
      <c r="G75" s="130"/>
      <c r="H75" s="130"/>
      <c r="I75" s="130" t="s">
        <v>47</v>
      </c>
      <c r="J75" s="130"/>
      <c r="K75" s="117">
        <f>K9+K18+K22+K26+K29+K32+K35+K43+K46+K48+K50+K52+K55+K65+K67</f>
        <v>3250505</v>
      </c>
      <c r="L75" s="117">
        <f>L9+L18+L22+L26+L29+L32+L35+L43+L46+L48+L50+L52+L55+L65+L58</f>
        <v>5685923.83</v>
      </c>
      <c r="M75" s="116">
        <f>M9+M18+M22+M26+M29+M32+M35+M43+M46+M48+M50+M52+M55+M65+M67</f>
        <v>1550569.42</v>
      </c>
    </row>
    <row r="76" spans="1:13" ht="21" customHeight="1">
      <c r="A76" s="130"/>
      <c r="B76" s="130"/>
      <c r="C76" s="130"/>
      <c r="D76" s="130"/>
      <c r="E76" s="190"/>
      <c r="F76" s="117"/>
      <c r="G76" s="130"/>
      <c r="H76" s="130"/>
      <c r="I76" s="130" t="s">
        <v>92</v>
      </c>
      <c r="J76" s="130"/>
      <c r="K76" s="117">
        <f>K56+K59</f>
        <v>0</v>
      </c>
      <c r="L76" s="117">
        <f>L59</f>
        <v>297500</v>
      </c>
      <c r="M76" s="116">
        <f>M56+M59</f>
        <v>850000</v>
      </c>
    </row>
    <row r="77" spans="1:13" ht="21" customHeight="1">
      <c r="A77" s="130"/>
      <c r="B77" s="130"/>
      <c r="C77" s="130"/>
      <c r="D77" s="130"/>
      <c r="E77" s="190"/>
      <c r="F77" s="117"/>
      <c r="G77" s="130"/>
      <c r="H77" s="130"/>
      <c r="I77" s="130" t="s">
        <v>93</v>
      </c>
      <c r="J77" s="130"/>
      <c r="K77" s="117">
        <f>K41+K56+K62+K70</f>
        <v>177395.18</v>
      </c>
      <c r="L77" s="117">
        <f>L41+L62+L70</f>
        <v>584943.23</v>
      </c>
      <c r="M77" s="116">
        <f>M41+M62+M70</f>
        <v>250000</v>
      </c>
    </row>
    <row r="78" spans="1:19" s="99" customFormat="1" ht="21" customHeight="1">
      <c r="A78" s="105"/>
      <c r="B78" s="105"/>
      <c r="C78" s="105"/>
      <c r="D78" s="105"/>
      <c r="E78" s="113"/>
      <c r="F78" s="179"/>
      <c r="G78" s="105"/>
      <c r="H78" s="105"/>
      <c r="I78" s="105"/>
      <c r="J78" s="105"/>
      <c r="K78" s="179">
        <f>K73+K74+K75+K76+K77</f>
        <v>4438288.05</v>
      </c>
      <c r="L78" s="179">
        <f>L73+L74+L75+L76+L77</f>
        <v>21658619.87</v>
      </c>
      <c r="M78" s="180">
        <f>M73+M74+M75+M76+M77</f>
        <v>14778312.549999999</v>
      </c>
      <c r="N78" s="100"/>
      <c r="O78" s="100"/>
      <c r="P78" s="100"/>
      <c r="Q78" s="100"/>
      <c r="R78" s="100"/>
      <c r="S78" s="100"/>
    </row>
    <row r="79" spans="1:13" ht="21" customHeight="1">
      <c r="A79" s="130"/>
      <c r="B79" s="130"/>
      <c r="C79" s="130"/>
      <c r="D79" s="130"/>
      <c r="E79" s="190"/>
      <c r="F79" s="117"/>
      <c r="G79" s="130"/>
      <c r="H79" s="130"/>
      <c r="I79" s="130"/>
      <c r="J79" s="130"/>
      <c r="K79" s="130"/>
      <c r="L79" s="117">
        <f>L72-L78</f>
        <v>191582.44999999925</v>
      </c>
      <c r="M79" s="116">
        <f>M72-M78</f>
        <v>0</v>
      </c>
    </row>
    <row r="80" spans="1:13" ht="21" customHeight="1">
      <c r="A80" s="130"/>
      <c r="B80" s="130"/>
      <c r="C80" s="130"/>
      <c r="D80" s="130"/>
      <c r="E80" s="190"/>
      <c r="F80" s="117"/>
      <c r="G80" s="130"/>
      <c r="H80" s="130"/>
      <c r="I80" s="130"/>
      <c r="J80" s="130"/>
      <c r="K80" s="130"/>
      <c r="L80" s="130"/>
      <c r="M80" s="138"/>
    </row>
    <row r="81" spans="1:13" ht="21" customHeight="1">
      <c r="A81" s="130"/>
      <c r="B81" s="130"/>
      <c r="C81" s="130"/>
      <c r="D81" s="130"/>
      <c r="E81" s="190"/>
      <c r="F81" s="130"/>
      <c r="G81" s="130"/>
      <c r="H81" s="130"/>
      <c r="I81" s="130" t="s">
        <v>131</v>
      </c>
      <c r="J81" s="130"/>
      <c r="K81" s="117">
        <f>K72-Arkusz1!K70</f>
        <v>-76402.29999999981</v>
      </c>
      <c r="L81" s="117">
        <f>L72-Arkusz1!L70</f>
        <v>-1830175.259999998</v>
      </c>
      <c r="M81" s="138"/>
    </row>
    <row r="82" ht="21" customHeight="1">
      <c r="E82" s="194"/>
    </row>
    <row r="83" ht="21" customHeight="1">
      <c r="E83" s="194"/>
    </row>
    <row r="84" ht="21" customHeight="1">
      <c r="E84" s="194"/>
    </row>
    <row r="85" ht="21" customHeight="1">
      <c r="E85" s="194"/>
    </row>
    <row r="86" ht="21" customHeight="1">
      <c r="E86" s="194"/>
    </row>
    <row r="87" ht="21" customHeight="1">
      <c r="E87" s="194"/>
    </row>
    <row r="88" ht="21" customHeight="1">
      <c r="E88" s="194"/>
    </row>
    <row r="89" ht="21" customHeight="1">
      <c r="E89" s="194"/>
    </row>
    <row r="90" ht="21" customHeight="1">
      <c r="E90" s="194"/>
    </row>
    <row r="91" ht="21" customHeight="1">
      <c r="E91" s="194"/>
    </row>
    <row r="92" ht="21" customHeight="1">
      <c r="E92" s="194"/>
    </row>
    <row r="93" ht="21" customHeight="1">
      <c r="E93" s="194"/>
    </row>
    <row r="94" ht="21" customHeight="1">
      <c r="E94" s="194"/>
    </row>
    <row r="95" ht="21" customHeight="1">
      <c r="E95" s="194"/>
    </row>
    <row r="96" ht="21" customHeight="1">
      <c r="E96" s="194"/>
    </row>
    <row r="97" ht="21" customHeight="1">
      <c r="E97" s="194"/>
    </row>
    <row r="98" ht="21" customHeight="1">
      <c r="E98" s="194"/>
    </row>
    <row r="99" ht="21" customHeight="1">
      <c r="E99" s="194"/>
    </row>
    <row r="100" ht="21" customHeight="1">
      <c r="E100" s="194"/>
    </row>
    <row r="101" ht="21" customHeight="1">
      <c r="E101" s="194"/>
    </row>
    <row r="102" ht="21" customHeight="1">
      <c r="E102" s="194"/>
    </row>
    <row r="103" ht="21" customHeight="1">
      <c r="E103" s="194"/>
    </row>
    <row r="104" ht="21" customHeight="1">
      <c r="E104" s="194"/>
    </row>
    <row r="105" ht="21" customHeight="1">
      <c r="E105" s="194"/>
    </row>
    <row r="106" ht="21" customHeight="1">
      <c r="E106" s="194"/>
    </row>
    <row r="107" ht="21" customHeight="1">
      <c r="E107" s="194"/>
    </row>
    <row r="108" ht="21" customHeight="1">
      <c r="E108" s="194"/>
    </row>
    <row r="109" ht="21" customHeight="1">
      <c r="E109" s="194"/>
    </row>
    <row r="110" ht="21" customHeight="1">
      <c r="E110" s="194"/>
    </row>
    <row r="111" ht="21" customHeight="1">
      <c r="E111" s="194"/>
    </row>
    <row r="112" ht="21" customHeight="1">
      <c r="E112" s="194"/>
    </row>
    <row r="113" ht="21" customHeight="1">
      <c r="E113" s="194"/>
    </row>
    <row r="114" ht="21" customHeight="1">
      <c r="E114" s="194"/>
    </row>
    <row r="115" ht="21" customHeight="1">
      <c r="E115" s="194"/>
    </row>
    <row r="116" ht="21" customHeight="1">
      <c r="E116" s="194"/>
    </row>
    <row r="117" ht="21" customHeight="1">
      <c r="E117" s="194"/>
    </row>
    <row r="118" ht="21" customHeight="1">
      <c r="E118" s="194"/>
    </row>
    <row r="119" ht="21" customHeight="1">
      <c r="E119" s="194"/>
    </row>
    <row r="120" ht="21" customHeight="1">
      <c r="E120" s="194"/>
    </row>
    <row r="121" ht="21" customHeight="1">
      <c r="E121" s="194"/>
    </row>
    <row r="122" ht="21" customHeight="1">
      <c r="E122" s="194"/>
    </row>
    <row r="123" ht="21" customHeight="1">
      <c r="E123" s="194"/>
    </row>
    <row r="124" ht="21" customHeight="1">
      <c r="E124" s="194"/>
    </row>
    <row r="125" ht="21" customHeight="1">
      <c r="E125" s="194"/>
    </row>
    <row r="126" ht="21" customHeight="1">
      <c r="E126" s="194"/>
    </row>
    <row r="127" ht="21" customHeight="1">
      <c r="E127" s="194"/>
    </row>
    <row r="128" ht="21" customHeight="1">
      <c r="E128" s="194"/>
    </row>
    <row r="129" ht="21" customHeight="1">
      <c r="E129" s="194"/>
    </row>
    <row r="130" ht="21" customHeight="1">
      <c r="E130" s="194"/>
    </row>
    <row r="131" ht="21" customHeight="1">
      <c r="E131" s="194"/>
    </row>
    <row r="132" ht="21" customHeight="1">
      <c r="E132" s="194"/>
    </row>
    <row r="133" ht="21" customHeight="1">
      <c r="E133" s="194"/>
    </row>
    <row r="134" ht="21" customHeight="1">
      <c r="E134" s="194"/>
    </row>
    <row r="135" ht="21" customHeight="1">
      <c r="E135" s="194"/>
    </row>
    <row r="136" ht="21" customHeight="1">
      <c r="E136" s="194"/>
    </row>
    <row r="137" ht="21" customHeight="1">
      <c r="E137" s="194"/>
    </row>
    <row r="138" ht="21" customHeight="1">
      <c r="E138" s="194"/>
    </row>
    <row r="139" ht="21" customHeight="1">
      <c r="E139" s="194"/>
    </row>
    <row r="140" ht="21" customHeight="1">
      <c r="E140" s="194"/>
    </row>
    <row r="141" ht="21" customHeight="1">
      <c r="E141" s="194"/>
    </row>
    <row r="142" ht="21" customHeight="1">
      <c r="E142" s="194"/>
    </row>
    <row r="143" ht="21" customHeight="1">
      <c r="E143" s="194"/>
    </row>
    <row r="144" ht="21" customHeight="1">
      <c r="E144" s="194"/>
    </row>
    <row r="145" ht="21" customHeight="1">
      <c r="E145" s="194"/>
    </row>
    <row r="146" ht="21" customHeight="1">
      <c r="E146" s="194"/>
    </row>
    <row r="147" ht="21" customHeight="1">
      <c r="E147" s="194"/>
    </row>
    <row r="148" ht="21" customHeight="1">
      <c r="E148" s="194"/>
    </row>
    <row r="149" ht="21" customHeight="1">
      <c r="E149" s="194"/>
    </row>
    <row r="150" ht="21" customHeight="1">
      <c r="E150" s="194"/>
    </row>
    <row r="151" ht="21" customHeight="1">
      <c r="E151" s="194"/>
    </row>
    <row r="152" ht="21" customHeight="1">
      <c r="E152" s="194"/>
    </row>
    <row r="153" ht="21" customHeight="1">
      <c r="E153" s="194"/>
    </row>
    <row r="154" ht="21" customHeight="1">
      <c r="E154" s="194"/>
    </row>
    <row r="155" ht="21" customHeight="1">
      <c r="E155" s="194"/>
    </row>
    <row r="156" ht="21" customHeight="1">
      <c r="E156" s="194"/>
    </row>
    <row r="157" ht="21" customHeight="1">
      <c r="E157" s="194"/>
    </row>
    <row r="158" ht="21" customHeight="1">
      <c r="E158" s="194"/>
    </row>
    <row r="159" ht="21" customHeight="1">
      <c r="E159" s="194"/>
    </row>
    <row r="160" ht="21" customHeight="1">
      <c r="E160" s="194"/>
    </row>
    <row r="161" ht="21" customHeight="1">
      <c r="E161" s="194"/>
    </row>
    <row r="162" ht="21" customHeight="1">
      <c r="E162" s="194"/>
    </row>
    <row r="163" ht="21" customHeight="1">
      <c r="E163" s="194"/>
    </row>
    <row r="164" ht="21" customHeight="1">
      <c r="E164" s="194"/>
    </row>
    <row r="165" ht="21" customHeight="1">
      <c r="E165" s="194"/>
    </row>
    <row r="166" ht="21" customHeight="1">
      <c r="E166" s="194"/>
    </row>
    <row r="167" ht="21" customHeight="1">
      <c r="E167" s="194"/>
    </row>
    <row r="168" ht="21" customHeight="1">
      <c r="E168" s="194"/>
    </row>
    <row r="169" ht="21" customHeight="1">
      <c r="E169" s="194"/>
    </row>
    <row r="170" ht="21" customHeight="1">
      <c r="E170" s="194"/>
    </row>
    <row r="171" ht="21" customHeight="1">
      <c r="E171" s="194"/>
    </row>
    <row r="172" ht="21" customHeight="1">
      <c r="E172" s="194"/>
    </row>
    <row r="173" ht="21" customHeight="1">
      <c r="E173" s="194"/>
    </row>
    <row r="174" ht="21" customHeight="1">
      <c r="E174" s="194"/>
    </row>
    <row r="175" ht="21" customHeight="1">
      <c r="E175" s="194"/>
    </row>
    <row r="176" ht="21" customHeight="1">
      <c r="E176" s="194"/>
    </row>
    <row r="177" ht="21" customHeight="1">
      <c r="E177" s="194"/>
    </row>
    <row r="178" ht="21" customHeight="1">
      <c r="E178" s="194"/>
    </row>
    <row r="179" ht="21" customHeight="1">
      <c r="E179" s="194"/>
    </row>
    <row r="180" ht="21" customHeight="1">
      <c r="E180" s="194"/>
    </row>
    <row r="181" ht="21" customHeight="1">
      <c r="E181" s="194"/>
    </row>
    <row r="182" ht="21" customHeight="1">
      <c r="E182" s="194"/>
    </row>
    <row r="183" ht="21" customHeight="1">
      <c r="E183" s="194"/>
    </row>
    <row r="184" ht="21" customHeight="1">
      <c r="E184" s="194"/>
    </row>
  </sheetData>
  <sheetProtection/>
  <mergeCells count="4">
    <mergeCell ref="H71:I71"/>
    <mergeCell ref="B3:M3"/>
    <mergeCell ref="B4:M4"/>
    <mergeCell ref="H7:I7"/>
  </mergeCells>
  <printOptions horizontalCentered="1" verticalCentered="1"/>
  <pageMargins left="0.7480314960629921" right="0.7480314960629921" top="0.35" bottom="0.81" header="0.33" footer="0.5118110236220472"/>
  <pageSetup fitToHeight="2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Kłomnice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inwestaleks</dc:creator>
  <cp:keywords/>
  <dc:description/>
  <cp:lastModifiedBy>inwestmarl</cp:lastModifiedBy>
  <cp:lastPrinted>2009-06-08T12:30:47Z</cp:lastPrinted>
  <dcterms:created xsi:type="dcterms:W3CDTF">2005-06-29T09:05:59Z</dcterms:created>
  <dcterms:modified xsi:type="dcterms:W3CDTF">2009-06-08T12:52:31Z</dcterms:modified>
  <cp:category/>
  <cp:version/>
  <cp:contentType/>
  <cp:contentStatus/>
</cp:coreProperties>
</file>