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225" windowHeight="12495" activeTab="1"/>
  </bookViews>
  <sheets>
    <sheet name="Arkusz1" sheetId="1" r:id="rId1"/>
    <sheet name="budzet 2012" sheetId="2" r:id="rId2"/>
    <sheet name="Arkusz3" sheetId="3" r:id="rId3"/>
  </sheets>
  <definedNames>
    <definedName name="_xlnm.Print_Area" localSheetId="0">'Arkusz1'!$A$1:$K$78</definedName>
    <definedName name="_xlnm.Print_Area" localSheetId="1">'budzet 2012'!$A$1:$K$81</definedName>
  </definedNames>
  <calcPr fullCalcOnLoad="1"/>
</workbook>
</file>

<file path=xl/sharedStrings.xml><?xml version="1.0" encoding="utf-8"?>
<sst xmlns="http://schemas.openxmlformats.org/spreadsheetml/2006/main" count="144" uniqueCount="54">
  <si>
    <t>Nazwa i cel</t>
  </si>
  <si>
    <t>Jednostka odpowiedzialna lub koordynujaca</t>
  </si>
  <si>
    <t>Przedsięwzięcia ogółem</t>
  </si>
  <si>
    <t>- wydatki majątkowe</t>
  </si>
  <si>
    <t>- wydatki bieżące</t>
  </si>
  <si>
    <t>1) programy, projekty lub zadania (razem)</t>
  </si>
  <si>
    <t>"Przyjazne przedszkole- lepszy start w szkole"</t>
  </si>
  <si>
    <t>Przedszkole w Rzerzęczycach</t>
  </si>
  <si>
    <t>a) programy, projekty lub zadania związane z programami realizowanymi z udziałem środków , o których mowa w art..5 ust.1 pkt 2 i 3 (razem)</t>
  </si>
  <si>
    <t>b) programy, projekty lub zadania związane z umowami partnerstwa publicznoprawnego (razem)</t>
  </si>
  <si>
    <t>"Budowa oczyszczalni ścieków w Hubach oraz kanalizacji sanitarnej w Hubach Adamowie i Rzerzęczycach etap I"</t>
  </si>
  <si>
    <t>Urząd Gminy Kłomnice</t>
  </si>
  <si>
    <t>Okres realizacji    od   do</t>
  </si>
  <si>
    <t>Termomodernizacja budynku Z-2 Przychodnia zdrowia i przystosowanie budynku dla osób niepełnosprawnych</t>
  </si>
  <si>
    <t>Budowa drogi (ul. Łąkowa w Kłomnicach)</t>
  </si>
  <si>
    <t>Rozbudowa Gminnego Ośrodka Kultury w Kłomnicach</t>
  </si>
  <si>
    <t>Budowa oczyszczalni ścieków w Nieznanicach</t>
  </si>
  <si>
    <t>Gmina Mstów</t>
  </si>
  <si>
    <t>Scieżki rowerowe na terenie gminy Szlak Reszków -Muzyka i Konie - wkład Gminy Kłomnice</t>
  </si>
  <si>
    <t>Budowa garażu OSP Karczewice</t>
  </si>
  <si>
    <t>2)umowy, których realizacja w roku budżetowym i latach następnych jest niezbędna dla zapewnienia ciągłości działania jednostki i których płatności przypadają w okresie dłuższym niż rok</t>
  </si>
  <si>
    <t>Dowóz dzieci do Zespołu Szkół w Garnku</t>
  </si>
  <si>
    <t>Zespół Szkół w Garnku</t>
  </si>
  <si>
    <t>Kompleksowe utrzymanie dróg Gminy Kłomnice- posypywanie dróg , wywożenie śniegu, zamiatanie ulic, wykaszanie</t>
  </si>
  <si>
    <t>3) gwarancje i poręczenia udzielane przez jednostki samorządu terytorialnego (razem)</t>
  </si>
  <si>
    <t>c) programy, projekty lub zadania pozostałe (inne niż wymienione w lit. a i b.) (razem)</t>
  </si>
  <si>
    <t>Limit wydatków 2011</t>
  </si>
  <si>
    <t>Limit wydatków 2012</t>
  </si>
  <si>
    <t>Limit wydatków 2014</t>
  </si>
  <si>
    <t xml:space="preserve">Łączne nakłady finansowe     </t>
  </si>
  <si>
    <t xml:space="preserve">Limit zobowiązań </t>
  </si>
  <si>
    <t>Limit       wydatków        2013</t>
  </si>
  <si>
    <t>Dokończenie prac związanych z dudową kompleksu boisk sportowych w ramach programu "Moje boisko-Orlik 2012" w Gminie Kłomnice-Rzerzęczycach przy ul. Skrzydlowskiej</t>
  </si>
  <si>
    <t>Budowa kompleksu sportowo-rekreacyjnego w miejscowości Nieznanice</t>
  </si>
  <si>
    <t>Adaptacja budynku i otoczenia po Szkole Podstawowej w Zdrowej na cele Gminnego Ośrodka Pomocy Społecznej w Kłomnicach</t>
  </si>
  <si>
    <t>Termomodernizacja budynku Zespołu Szkół w Witkowicach wraz z zabezpieczeniem piwnic przed zalaniem</t>
  </si>
  <si>
    <t>Przebudowa budynku Ochotniczej Straży Pożarnej z przeznaczeniem części powierzchni na funkcjonowanie filii Gminnej Biblioteki Publicznej w Pacierzowie przy ulicy Częstochowskiej</t>
  </si>
  <si>
    <t>"Równy start szansą na lepsze jutro"</t>
  </si>
  <si>
    <t>ZEAS</t>
  </si>
  <si>
    <t>2011</t>
  </si>
  <si>
    <t>2012</t>
  </si>
  <si>
    <t>Gminna Biblioteka Publiczna</t>
  </si>
  <si>
    <t>Przebudowa dróg gminnych ul.Księża, Gwiezdna, Księżycowa, Poprzeczna w Kłomnicach</t>
  </si>
  <si>
    <t>Limit wydatków 2015</t>
  </si>
  <si>
    <t>Kompleksowe utrzymanie dróg Gminy Kłomnice- bieżące naprawy dróg gminnych</t>
  </si>
  <si>
    <t>Limit  wydatków        2013</t>
  </si>
  <si>
    <t xml:space="preserve">Dowóz uczniów do szkół </t>
  </si>
  <si>
    <t>Budowa nowego odcinka drogi wraz z rozbudową ul.Łąkowej w m. Kłomnice</t>
  </si>
  <si>
    <t>Przebudowa ul.Księżej w Kłomnicach; przebudowa ulicy  Gwiezdnej, Księżycowej i Poprzecznej w Kłomnicach oraz drogi w Pustkowiu Kłomnickim</t>
  </si>
  <si>
    <t>2013</t>
  </si>
  <si>
    <t>Zespół Szkół w Kłomnicach</t>
  </si>
  <si>
    <t>Zespół Szkół w Witkowicach</t>
  </si>
  <si>
    <t>"Nasze przedszkole - szansą na sukces w szkole"</t>
  </si>
  <si>
    <t>"Równy start- szansą na lepsze jutro"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</si>
</sst>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49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49" fontId="4" fillId="0" borderId="13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5"/>
  <sheetViews>
    <sheetView zoomScalePageLayoutView="0" workbookViewId="0" topLeftCell="A1">
      <pane ySplit="1" topLeftCell="A34" activePane="bottomLeft" state="frozen"/>
      <selection pane="topLeft" activeCell="A1" sqref="A1"/>
      <selection pane="bottomLeft" activeCell="H51" sqref="H51"/>
    </sheetView>
  </sheetViews>
  <sheetFormatPr defaultColWidth="9.140625" defaultRowHeight="12.75"/>
  <cols>
    <col min="1" max="1" width="49.57421875" style="2" customWidth="1"/>
    <col min="2" max="2" width="27.421875" style="2" customWidth="1"/>
    <col min="3" max="3" width="6.8515625" style="2" customWidth="1"/>
    <col min="4" max="4" width="7.00390625" style="2" customWidth="1"/>
    <col min="5" max="5" width="15.8515625" style="2" customWidth="1"/>
    <col min="6" max="6" width="16.140625" style="2" customWidth="1"/>
    <col min="7" max="7" width="16.57421875" style="2" customWidth="1"/>
    <col min="8" max="8" width="17.7109375" style="2" customWidth="1"/>
    <col min="9" max="10" width="15.57421875" style="2" customWidth="1"/>
    <col min="11" max="11" width="19.28125" style="2" customWidth="1"/>
    <col min="12" max="16384" width="9.140625" style="2" customWidth="1"/>
  </cols>
  <sheetData>
    <row r="1" spans="1:11" s="18" customFormat="1" ht="56.25">
      <c r="A1" s="18" t="s">
        <v>0</v>
      </c>
      <c r="B1" s="19" t="s">
        <v>1</v>
      </c>
      <c r="C1" s="28" t="s">
        <v>12</v>
      </c>
      <c r="D1" s="29"/>
      <c r="E1" s="19" t="s">
        <v>29</v>
      </c>
      <c r="F1" s="19" t="s">
        <v>26</v>
      </c>
      <c r="G1" s="19" t="s">
        <v>27</v>
      </c>
      <c r="H1" s="19" t="s">
        <v>31</v>
      </c>
      <c r="I1" s="19" t="s">
        <v>28</v>
      </c>
      <c r="J1" s="19" t="s">
        <v>43</v>
      </c>
      <c r="K1" s="20" t="s">
        <v>30</v>
      </c>
    </row>
    <row r="2" spans="1:11" ht="15.75">
      <c r="A2" s="31"/>
      <c r="B2" s="31"/>
      <c r="C2" s="31"/>
      <c r="D2" s="32"/>
      <c r="E2" s="13"/>
      <c r="F2" s="13"/>
      <c r="G2" s="13"/>
      <c r="H2" s="13"/>
      <c r="I2" s="13"/>
      <c r="J2" s="13"/>
      <c r="K2" s="13"/>
    </row>
    <row r="3" spans="1:11" s="1" customFormat="1" ht="15.75">
      <c r="A3" s="27" t="s">
        <v>2</v>
      </c>
      <c r="B3" s="27"/>
      <c r="C3" s="27"/>
      <c r="D3" s="27"/>
      <c r="E3" s="6">
        <f aca="true" t="shared" si="0" ref="E3:K3">E5+E7</f>
        <v>25119878.6</v>
      </c>
      <c r="F3" s="6">
        <f t="shared" si="0"/>
        <v>7013985</v>
      </c>
      <c r="G3" s="6">
        <f t="shared" si="0"/>
        <v>5053628</v>
      </c>
      <c r="H3" s="6">
        <f t="shared" si="0"/>
        <v>5046873</v>
      </c>
      <c r="I3" s="6">
        <f t="shared" si="0"/>
        <v>3300000</v>
      </c>
      <c r="J3" s="6">
        <f t="shared" si="0"/>
        <v>1600000</v>
      </c>
      <c r="K3" s="6">
        <f t="shared" si="0"/>
        <v>20414486</v>
      </c>
    </row>
    <row r="4" spans="1:11" ht="15.75">
      <c r="A4" s="26"/>
      <c r="B4" s="26"/>
      <c r="C4" s="26"/>
      <c r="D4" s="26"/>
      <c r="E4" s="13"/>
      <c r="F4" s="13"/>
      <c r="G4" s="13"/>
      <c r="H4" s="13"/>
      <c r="I4" s="13"/>
      <c r="J4" s="13"/>
      <c r="K4" s="6"/>
    </row>
    <row r="5" spans="1:11" s="1" customFormat="1" ht="15.75">
      <c r="A5" s="24" t="s">
        <v>3</v>
      </c>
      <c r="B5" s="24"/>
      <c r="C5" s="24"/>
      <c r="D5" s="24"/>
      <c r="E5" s="6">
        <f aca="true" t="shared" si="1" ref="E5:J5">E13+E73</f>
        <v>23379961.6</v>
      </c>
      <c r="F5" s="6">
        <f t="shared" si="1"/>
        <v>6331935</v>
      </c>
      <c r="G5" s="6">
        <f t="shared" si="1"/>
        <v>4298714</v>
      </c>
      <c r="H5" s="6">
        <f t="shared" si="1"/>
        <v>4806000</v>
      </c>
      <c r="I5" s="6">
        <f t="shared" si="1"/>
        <v>3300000</v>
      </c>
      <c r="J5" s="6">
        <f t="shared" si="1"/>
        <v>1600000</v>
      </c>
      <c r="K5" s="6">
        <f>I5+H5+G5+F5</f>
        <v>18736649</v>
      </c>
    </row>
    <row r="6" spans="1:11" ht="15.75">
      <c r="A6" s="26"/>
      <c r="B6" s="26"/>
      <c r="C6" s="26"/>
      <c r="D6" s="26"/>
      <c r="E6" s="13"/>
      <c r="F6" s="13"/>
      <c r="G6" s="13"/>
      <c r="H6" s="13"/>
      <c r="I6" s="13"/>
      <c r="J6" s="13"/>
      <c r="K6" s="6"/>
    </row>
    <row r="7" spans="1:11" s="1" customFormat="1" ht="15.75">
      <c r="A7" s="24" t="s">
        <v>4</v>
      </c>
      <c r="B7" s="24"/>
      <c r="C7" s="24"/>
      <c r="D7" s="24"/>
      <c r="E7" s="6">
        <f aca="true" t="shared" si="2" ref="E7:J7">E11+E67+E77</f>
        <v>1739917</v>
      </c>
      <c r="F7" s="6">
        <f t="shared" si="2"/>
        <v>682050</v>
      </c>
      <c r="G7" s="6">
        <f t="shared" si="2"/>
        <v>754914</v>
      </c>
      <c r="H7" s="6">
        <f t="shared" si="2"/>
        <v>240873</v>
      </c>
      <c r="I7" s="6">
        <f t="shared" si="2"/>
        <v>0</v>
      </c>
      <c r="J7" s="6">
        <f t="shared" si="2"/>
        <v>0</v>
      </c>
      <c r="K7" s="6">
        <f>I7+H7+G7+F7</f>
        <v>1677837</v>
      </c>
    </row>
    <row r="8" spans="1:11" ht="15.75">
      <c r="A8" s="26"/>
      <c r="B8" s="26"/>
      <c r="C8" s="26"/>
      <c r="D8" s="26"/>
      <c r="E8" s="13"/>
      <c r="F8" s="13"/>
      <c r="G8" s="13"/>
      <c r="H8" s="13"/>
      <c r="I8" s="13"/>
      <c r="J8" s="13"/>
      <c r="K8" s="6"/>
    </row>
    <row r="9" spans="1:12" s="3" customFormat="1" ht="22.5" customHeight="1">
      <c r="A9" s="24" t="s">
        <v>5</v>
      </c>
      <c r="B9" s="24"/>
      <c r="C9" s="24"/>
      <c r="D9" s="24"/>
      <c r="E9" s="6">
        <f aca="true" t="shared" si="3" ref="E9:J9">E15+E33+E39</f>
        <v>23726809.6</v>
      </c>
      <c r="F9" s="6">
        <f t="shared" si="3"/>
        <v>6673056</v>
      </c>
      <c r="G9" s="6">
        <f t="shared" si="3"/>
        <v>4477804</v>
      </c>
      <c r="H9" s="6">
        <f t="shared" si="3"/>
        <v>4806000</v>
      </c>
      <c r="I9" s="6">
        <f t="shared" si="3"/>
        <v>3300000</v>
      </c>
      <c r="J9" s="6">
        <f t="shared" si="3"/>
        <v>1600000</v>
      </c>
      <c r="K9" s="6">
        <f>I9+H9+G9+F9+J9</f>
        <v>20856860</v>
      </c>
      <c r="L9" s="8"/>
    </row>
    <row r="10" spans="1:11" ht="15.75">
      <c r="A10" s="26"/>
      <c r="B10" s="26"/>
      <c r="C10" s="26"/>
      <c r="D10" s="26"/>
      <c r="E10" s="13"/>
      <c r="F10" s="13"/>
      <c r="G10" s="13"/>
      <c r="H10" s="13"/>
      <c r="I10" s="13"/>
      <c r="J10" s="13"/>
      <c r="K10" s="6"/>
    </row>
    <row r="11" spans="1:11" s="1" customFormat="1" ht="15.75">
      <c r="A11" s="24" t="s">
        <v>4</v>
      </c>
      <c r="B11" s="24"/>
      <c r="C11" s="24"/>
      <c r="D11" s="24"/>
      <c r="E11" s="6">
        <f>E17</f>
        <v>560394</v>
      </c>
      <c r="F11" s="6">
        <f>F17</f>
        <v>341121</v>
      </c>
      <c r="G11" s="6">
        <f>G17</f>
        <v>179090</v>
      </c>
      <c r="H11" s="6">
        <f>H17</f>
        <v>0</v>
      </c>
      <c r="I11" s="6">
        <f>I17</f>
        <v>0</v>
      </c>
      <c r="J11" s="6"/>
      <c r="K11" s="6">
        <f>K17</f>
        <v>520211</v>
      </c>
    </row>
    <row r="12" spans="1:11" ht="15.75">
      <c r="A12" s="26"/>
      <c r="B12" s="26"/>
      <c r="C12" s="26"/>
      <c r="D12" s="26"/>
      <c r="E12" s="13"/>
      <c r="F12" s="13"/>
      <c r="G12" s="13"/>
      <c r="H12" s="13"/>
      <c r="I12" s="13"/>
      <c r="J12" s="13"/>
      <c r="K12" s="6"/>
    </row>
    <row r="13" spans="1:11" s="1" customFormat="1" ht="15.75">
      <c r="A13" s="24" t="s">
        <v>3</v>
      </c>
      <c r="B13" s="24"/>
      <c r="C13" s="24"/>
      <c r="D13" s="24"/>
      <c r="E13" s="6">
        <f aca="true" t="shared" si="4" ref="E13:J13">E21+E37+E43</f>
        <v>23379961.6</v>
      </c>
      <c r="F13" s="6">
        <f t="shared" si="4"/>
        <v>6331935</v>
      </c>
      <c r="G13" s="6">
        <f t="shared" si="4"/>
        <v>4298714</v>
      </c>
      <c r="H13" s="6">
        <f t="shared" si="4"/>
        <v>4806000</v>
      </c>
      <c r="I13" s="6">
        <f t="shared" si="4"/>
        <v>3300000</v>
      </c>
      <c r="J13" s="6">
        <f t="shared" si="4"/>
        <v>1600000</v>
      </c>
      <c r="K13" s="6">
        <f>I13+H13+G13+F13+J13</f>
        <v>20336649</v>
      </c>
    </row>
    <row r="14" spans="1:11" ht="15.75">
      <c r="A14" s="26"/>
      <c r="B14" s="26"/>
      <c r="C14" s="26"/>
      <c r="D14" s="26"/>
      <c r="E14" s="13"/>
      <c r="F14" s="13"/>
      <c r="G14" s="13"/>
      <c r="H14" s="13"/>
      <c r="I14" s="13"/>
      <c r="J14" s="13"/>
      <c r="K14" s="6"/>
    </row>
    <row r="15" spans="1:11" s="1" customFormat="1" ht="63" customHeight="1">
      <c r="A15" s="25" t="s">
        <v>8</v>
      </c>
      <c r="B15" s="25"/>
      <c r="C15" s="25"/>
      <c r="D15" s="25"/>
      <c r="E15" s="6">
        <f>E19+E21</f>
        <v>17471084</v>
      </c>
      <c r="F15" s="6">
        <f>F17+F21</f>
        <v>5152443</v>
      </c>
      <c r="G15" s="6">
        <f>G17+G21</f>
        <v>2657804</v>
      </c>
      <c r="H15" s="6">
        <f>H19+H21</f>
        <v>2000000</v>
      </c>
      <c r="I15" s="6">
        <f>I19+I21</f>
        <v>1900000</v>
      </c>
      <c r="J15" s="6">
        <f>J19+J21</f>
        <v>1000000</v>
      </c>
      <c r="K15" s="6">
        <f>I15+H15+G15+F15</f>
        <v>11710247</v>
      </c>
    </row>
    <row r="16" spans="1:11" ht="15.75">
      <c r="A16" s="26"/>
      <c r="B16" s="26"/>
      <c r="C16" s="26"/>
      <c r="D16" s="26"/>
      <c r="E16" s="13"/>
      <c r="F16" s="13"/>
      <c r="G16" s="13"/>
      <c r="H16" s="13"/>
      <c r="I16" s="13"/>
      <c r="J16" s="13"/>
      <c r="K16" s="6"/>
    </row>
    <row r="17" spans="1:11" s="1" customFormat="1" ht="15.75">
      <c r="A17" s="24" t="s">
        <v>4</v>
      </c>
      <c r="B17" s="24"/>
      <c r="C17" s="24"/>
      <c r="D17" s="24"/>
      <c r="E17" s="6">
        <f aca="true" t="shared" si="5" ref="E17:K17">E19+E20</f>
        <v>560394</v>
      </c>
      <c r="F17" s="6">
        <f t="shared" si="5"/>
        <v>341121</v>
      </c>
      <c r="G17" s="6">
        <f t="shared" si="5"/>
        <v>179090</v>
      </c>
      <c r="H17" s="6">
        <f t="shared" si="5"/>
        <v>0</v>
      </c>
      <c r="I17" s="6">
        <f t="shared" si="5"/>
        <v>0</v>
      </c>
      <c r="J17" s="6"/>
      <c r="K17" s="6">
        <f t="shared" si="5"/>
        <v>520211</v>
      </c>
    </row>
    <row r="18" spans="1:11" ht="15.75">
      <c r="A18" s="26"/>
      <c r="B18" s="26"/>
      <c r="C18" s="26"/>
      <c r="D18" s="26"/>
      <c r="E18" s="13"/>
      <c r="F18" s="13"/>
      <c r="G18" s="13"/>
      <c r="H18" s="13"/>
      <c r="I18" s="13"/>
      <c r="J18" s="13"/>
      <c r="K18" s="6"/>
    </row>
    <row r="19" spans="1:17" ht="15.75">
      <c r="A19" s="15" t="s">
        <v>6</v>
      </c>
      <c r="B19" s="13" t="s">
        <v>7</v>
      </c>
      <c r="C19" s="13">
        <v>2010</v>
      </c>
      <c r="D19" s="13">
        <v>2011</v>
      </c>
      <c r="E19" s="14">
        <v>346848</v>
      </c>
      <c r="F19" s="14">
        <v>187531</v>
      </c>
      <c r="G19" s="14"/>
      <c r="H19" s="14"/>
      <c r="I19" s="14"/>
      <c r="J19" s="14"/>
      <c r="K19" s="6">
        <f>I19+H19+G19+F19</f>
        <v>187531</v>
      </c>
      <c r="L19" s="5"/>
      <c r="M19" s="5"/>
      <c r="N19" s="5"/>
      <c r="O19" s="5"/>
      <c r="P19" s="5"/>
      <c r="Q19" s="5"/>
    </row>
    <row r="20" spans="1:17" ht="15.75">
      <c r="A20" s="21" t="s">
        <v>37</v>
      </c>
      <c r="B20" s="21" t="s">
        <v>38</v>
      </c>
      <c r="C20" s="22" t="s">
        <v>39</v>
      </c>
      <c r="D20" s="22" t="s">
        <v>40</v>
      </c>
      <c r="E20" s="14">
        <v>213546</v>
      </c>
      <c r="F20" s="14">
        <v>153590</v>
      </c>
      <c r="G20" s="14">
        <v>179090</v>
      </c>
      <c r="H20" s="14"/>
      <c r="I20" s="14"/>
      <c r="J20" s="14"/>
      <c r="K20" s="6">
        <f>I20+H20+G20+F20</f>
        <v>332680</v>
      </c>
      <c r="L20" s="5"/>
      <c r="M20" s="5"/>
      <c r="N20" s="5"/>
      <c r="O20" s="5"/>
      <c r="P20" s="5"/>
      <c r="Q20" s="5"/>
    </row>
    <row r="21" spans="1:17" s="1" customFormat="1" ht="15.75">
      <c r="A21" s="24" t="s">
        <v>3</v>
      </c>
      <c r="B21" s="24"/>
      <c r="C21" s="24"/>
      <c r="D21" s="24"/>
      <c r="E21" s="6">
        <f>E23+E25+E27+E29+E31+E24</f>
        <v>17124236</v>
      </c>
      <c r="F21" s="6">
        <f>F23+F25+F27+F29+F31+F24</f>
        <v>4811322</v>
      </c>
      <c r="G21" s="6">
        <f>G23+G25+G27+G29+G31</f>
        <v>2478714</v>
      </c>
      <c r="H21" s="6">
        <f>H23+H25+H27+H29+H31</f>
        <v>2000000</v>
      </c>
      <c r="I21" s="6">
        <f>I23+I25+I27+I29+I31</f>
        <v>1900000</v>
      </c>
      <c r="J21" s="6">
        <f>J23+J25+J27+J29+J31</f>
        <v>1000000</v>
      </c>
      <c r="K21" s="6">
        <f>I21+H21+G21+F21</f>
        <v>11190036</v>
      </c>
      <c r="L21" s="7"/>
      <c r="M21" s="7"/>
      <c r="N21" s="7"/>
      <c r="O21" s="7"/>
      <c r="P21" s="7"/>
      <c r="Q21" s="7"/>
    </row>
    <row r="22" spans="1:17" ht="15.75">
      <c r="A22" s="12"/>
      <c r="B22" s="10"/>
      <c r="C22" s="10"/>
      <c r="D22" s="11"/>
      <c r="E22" s="14"/>
      <c r="F22" s="14"/>
      <c r="G22" s="14"/>
      <c r="H22" s="14"/>
      <c r="I22" s="14"/>
      <c r="J22" s="14"/>
      <c r="K22" s="6"/>
      <c r="L22" s="5"/>
      <c r="M22" s="5"/>
      <c r="N22" s="5"/>
      <c r="O22" s="5"/>
      <c r="P22" s="5"/>
      <c r="Q22" s="5"/>
    </row>
    <row r="23" spans="1:17" ht="15.75">
      <c r="A23" s="15" t="s">
        <v>6</v>
      </c>
      <c r="B23" s="13" t="s">
        <v>7</v>
      </c>
      <c r="C23" s="13">
        <v>2010</v>
      </c>
      <c r="D23" s="13">
        <v>2011</v>
      </c>
      <c r="E23" s="14">
        <v>13000</v>
      </c>
      <c r="F23" s="14">
        <v>0</v>
      </c>
      <c r="G23" s="14"/>
      <c r="H23" s="14"/>
      <c r="I23" s="14"/>
      <c r="J23" s="14"/>
      <c r="K23" s="6">
        <f>I23+H23+G23+F23</f>
        <v>0</v>
      </c>
      <c r="L23" s="5"/>
      <c r="M23" s="5"/>
      <c r="N23" s="5"/>
      <c r="O23" s="5"/>
      <c r="P23" s="5"/>
      <c r="Q23" s="5"/>
    </row>
    <row r="24" spans="1:17" ht="15.75">
      <c r="A24" s="21" t="s">
        <v>37</v>
      </c>
      <c r="B24" s="21" t="s">
        <v>38</v>
      </c>
      <c r="C24" s="22" t="s">
        <v>39</v>
      </c>
      <c r="D24" s="22" t="s">
        <v>40</v>
      </c>
      <c r="E24" s="14">
        <v>25500</v>
      </c>
      <c r="F24" s="14">
        <v>25500</v>
      </c>
      <c r="G24" s="14"/>
      <c r="H24" s="14"/>
      <c r="I24" s="14"/>
      <c r="J24" s="14"/>
      <c r="K24" s="6"/>
      <c r="L24" s="5"/>
      <c r="M24" s="5"/>
      <c r="N24" s="5"/>
      <c r="O24" s="5"/>
      <c r="P24" s="5"/>
      <c r="Q24" s="5"/>
    </row>
    <row r="25" spans="1:17" ht="47.25">
      <c r="A25" s="16" t="s">
        <v>10</v>
      </c>
      <c r="B25" s="13" t="s">
        <v>11</v>
      </c>
      <c r="C25" s="13">
        <v>2008</v>
      </c>
      <c r="D25" s="13">
        <v>2012</v>
      </c>
      <c r="E25" s="14">
        <v>11915877</v>
      </c>
      <c r="F25" s="14">
        <v>4775822</v>
      </c>
      <c r="G25" s="14">
        <v>2478714</v>
      </c>
      <c r="H25" s="14"/>
      <c r="I25" s="14"/>
      <c r="J25" s="14"/>
      <c r="K25" s="6">
        <f>I25+H25+G25+F25</f>
        <v>7254536</v>
      </c>
      <c r="L25" s="5"/>
      <c r="M25" s="5"/>
      <c r="N25" s="5"/>
      <c r="O25" s="5"/>
      <c r="P25" s="5"/>
      <c r="Q25" s="5"/>
    </row>
    <row r="26" spans="1:17" ht="15.75">
      <c r="A26" s="16"/>
      <c r="B26" s="13"/>
      <c r="C26" s="13"/>
      <c r="D26" s="13"/>
      <c r="E26" s="14"/>
      <c r="F26" s="14"/>
      <c r="G26" s="14"/>
      <c r="H26" s="14"/>
      <c r="I26" s="14"/>
      <c r="J26" s="14"/>
      <c r="K26" s="6"/>
      <c r="L26" s="5"/>
      <c r="M26" s="5"/>
      <c r="N26" s="5"/>
      <c r="O26" s="5"/>
      <c r="P26" s="5"/>
      <c r="Q26" s="5"/>
    </row>
    <row r="27" spans="1:17" ht="47.25">
      <c r="A27" s="16" t="s">
        <v>13</v>
      </c>
      <c r="B27" s="13" t="s">
        <v>11</v>
      </c>
      <c r="C27" s="13">
        <v>2009</v>
      </c>
      <c r="D27" s="13">
        <v>2015</v>
      </c>
      <c r="E27" s="14">
        <v>1975640</v>
      </c>
      <c r="F27" s="14"/>
      <c r="G27" s="14"/>
      <c r="H27" s="14"/>
      <c r="I27" s="14">
        <v>900000</v>
      </c>
      <c r="J27" s="14">
        <v>1000000</v>
      </c>
      <c r="K27" s="6">
        <f>I27+H27+G27+F27</f>
        <v>900000</v>
      </c>
      <c r="L27" s="5"/>
      <c r="M27" s="5"/>
      <c r="N27" s="5"/>
      <c r="O27" s="5"/>
      <c r="P27" s="5"/>
      <c r="Q27" s="5"/>
    </row>
    <row r="28" spans="1:17" ht="15.75">
      <c r="A28" s="15"/>
      <c r="B28" s="13"/>
      <c r="C28" s="13"/>
      <c r="D28" s="13"/>
      <c r="E28" s="14"/>
      <c r="F28" s="14"/>
      <c r="G28" s="14"/>
      <c r="H28" s="14"/>
      <c r="I28" s="14"/>
      <c r="J28" s="14"/>
      <c r="K28" s="6"/>
      <c r="L28" s="5"/>
      <c r="M28" s="5"/>
      <c r="N28" s="5"/>
      <c r="O28" s="5"/>
      <c r="P28" s="5"/>
      <c r="Q28" s="5"/>
    </row>
    <row r="29" spans="1:17" ht="15.75">
      <c r="A29" s="15" t="s">
        <v>14</v>
      </c>
      <c r="B29" s="13" t="s">
        <v>11</v>
      </c>
      <c r="C29" s="13">
        <v>2009</v>
      </c>
      <c r="D29" s="13">
        <v>2013</v>
      </c>
      <c r="E29" s="14">
        <v>2132719</v>
      </c>
      <c r="F29" s="14">
        <v>10000</v>
      </c>
      <c r="G29" s="14"/>
      <c r="H29" s="14">
        <v>2000000</v>
      </c>
      <c r="I29" s="14"/>
      <c r="J29" s="14"/>
      <c r="K29" s="6">
        <f>I29+H29+G29+F29</f>
        <v>2010000</v>
      </c>
      <c r="L29" s="5"/>
      <c r="M29" s="5"/>
      <c r="N29" s="5"/>
      <c r="O29" s="5"/>
      <c r="P29" s="5"/>
      <c r="Q29" s="5"/>
    </row>
    <row r="30" spans="1:17" ht="15.75">
      <c r="A30" s="15"/>
      <c r="B30" s="13"/>
      <c r="C30" s="13"/>
      <c r="D30" s="13"/>
      <c r="E30" s="14"/>
      <c r="F30" s="14"/>
      <c r="G30" s="14"/>
      <c r="H30" s="14"/>
      <c r="I30" s="14"/>
      <c r="J30" s="14"/>
      <c r="K30" s="6"/>
      <c r="L30" s="5"/>
      <c r="M30" s="5"/>
      <c r="N30" s="5"/>
      <c r="O30" s="5"/>
      <c r="P30" s="5"/>
      <c r="Q30" s="5"/>
    </row>
    <row r="31" spans="1:17" ht="31.5">
      <c r="A31" s="17" t="s">
        <v>15</v>
      </c>
      <c r="B31" s="13" t="s">
        <v>11</v>
      </c>
      <c r="C31" s="13">
        <v>2009</v>
      </c>
      <c r="D31" s="13">
        <v>2014</v>
      </c>
      <c r="E31" s="14">
        <v>1061500</v>
      </c>
      <c r="F31" s="14"/>
      <c r="G31" s="14"/>
      <c r="H31" s="14"/>
      <c r="I31" s="14">
        <v>1000000</v>
      </c>
      <c r="J31" s="14"/>
      <c r="K31" s="6">
        <f>I31+H31+G31+F31+J31</f>
        <v>1000000</v>
      </c>
      <c r="L31" s="5"/>
      <c r="M31" s="5"/>
      <c r="N31" s="5"/>
      <c r="O31" s="5"/>
      <c r="P31" s="5"/>
      <c r="Q31" s="5"/>
    </row>
    <row r="32" spans="1:17" ht="15.75">
      <c r="A32" s="13"/>
      <c r="B32" s="13"/>
      <c r="C32" s="13"/>
      <c r="D32" s="13"/>
      <c r="E32" s="14"/>
      <c r="F32" s="14"/>
      <c r="G32" s="14"/>
      <c r="H32" s="14"/>
      <c r="I32" s="14"/>
      <c r="J32" s="14"/>
      <c r="K32" s="6"/>
      <c r="L32" s="5"/>
      <c r="M32" s="5"/>
      <c r="N32" s="5"/>
      <c r="O32" s="5"/>
      <c r="P32" s="5"/>
      <c r="Q32" s="5"/>
    </row>
    <row r="33" spans="1:17" s="1" customFormat="1" ht="47.25" customHeight="1">
      <c r="A33" s="25" t="s">
        <v>9</v>
      </c>
      <c r="B33" s="25"/>
      <c r="C33" s="25"/>
      <c r="D33" s="25"/>
      <c r="E33" s="6">
        <f>E35+E37</f>
        <v>0</v>
      </c>
      <c r="F33" s="6">
        <f>F35+F37</f>
        <v>0</v>
      </c>
      <c r="G33" s="6"/>
      <c r="H33" s="6"/>
      <c r="I33" s="6"/>
      <c r="J33" s="6"/>
      <c r="K33" s="6">
        <f>I33+H33+G33+F33</f>
        <v>0</v>
      </c>
      <c r="L33" s="7"/>
      <c r="M33" s="7"/>
      <c r="N33" s="7"/>
      <c r="O33" s="7"/>
      <c r="P33" s="7"/>
      <c r="Q33" s="7"/>
    </row>
    <row r="34" spans="1:17" s="1" customFormat="1" ht="15.75">
      <c r="A34" s="30"/>
      <c r="B34" s="30"/>
      <c r="C34" s="30"/>
      <c r="D34" s="30"/>
      <c r="E34" s="6"/>
      <c r="F34" s="6"/>
      <c r="G34" s="6"/>
      <c r="H34" s="6"/>
      <c r="I34" s="6"/>
      <c r="J34" s="6"/>
      <c r="K34" s="6"/>
      <c r="L34" s="7"/>
      <c r="M34" s="7"/>
      <c r="N34" s="7"/>
      <c r="O34" s="7"/>
      <c r="P34" s="7"/>
      <c r="Q34" s="7"/>
    </row>
    <row r="35" spans="1:17" s="1" customFormat="1" ht="15.75">
      <c r="A35" s="24" t="s">
        <v>4</v>
      </c>
      <c r="B35" s="24"/>
      <c r="C35" s="24"/>
      <c r="D35" s="24"/>
      <c r="E35" s="6">
        <v>0</v>
      </c>
      <c r="F35" s="6">
        <v>0</v>
      </c>
      <c r="G35" s="6"/>
      <c r="H35" s="6"/>
      <c r="I35" s="6"/>
      <c r="J35" s="6"/>
      <c r="K35" s="6">
        <f>I35+H35+G35+F35</f>
        <v>0</v>
      </c>
      <c r="L35" s="7"/>
      <c r="M35" s="7"/>
      <c r="N35" s="7"/>
      <c r="O35" s="7"/>
      <c r="P35" s="7"/>
      <c r="Q35" s="7"/>
    </row>
    <row r="36" spans="1:17" s="1" customFormat="1" ht="15.75">
      <c r="A36" s="30"/>
      <c r="B36" s="30"/>
      <c r="C36" s="30"/>
      <c r="D36" s="30"/>
      <c r="E36" s="6"/>
      <c r="F36" s="6"/>
      <c r="G36" s="6"/>
      <c r="H36" s="6"/>
      <c r="I36" s="6"/>
      <c r="J36" s="6"/>
      <c r="K36" s="6"/>
      <c r="L36" s="7"/>
      <c r="M36" s="7"/>
      <c r="N36" s="7"/>
      <c r="O36" s="7"/>
      <c r="P36" s="7"/>
      <c r="Q36" s="7"/>
    </row>
    <row r="37" spans="1:17" s="1" customFormat="1" ht="15.75">
      <c r="A37" s="24" t="s">
        <v>3</v>
      </c>
      <c r="B37" s="24"/>
      <c r="C37" s="24"/>
      <c r="D37" s="24"/>
      <c r="E37" s="6">
        <v>0</v>
      </c>
      <c r="F37" s="6">
        <v>0</v>
      </c>
      <c r="G37" s="6"/>
      <c r="H37" s="6"/>
      <c r="I37" s="6"/>
      <c r="J37" s="6"/>
      <c r="K37" s="6">
        <f>I37+H37+G37+F37</f>
        <v>0</v>
      </c>
      <c r="L37" s="7"/>
      <c r="M37" s="7"/>
      <c r="N37" s="7"/>
      <c r="O37" s="7"/>
      <c r="P37" s="7"/>
      <c r="Q37" s="7"/>
    </row>
    <row r="38" spans="1:17" ht="15.75">
      <c r="A38" s="26"/>
      <c r="B38" s="26"/>
      <c r="C38" s="26"/>
      <c r="D38" s="26"/>
      <c r="E38" s="14"/>
      <c r="F38" s="14"/>
      <c r="G38" s="14"/>
      <c r="H38" s="14"/>
      <c r="I38" s="14"/>
      <c r="J38" s="14"/>
      <c r="K38" s="6"/>
      <c r="L38" s="5"/>
      <c r="M38" s="5"/>
      <c r="N38" s="5"/>
      <c r="O38" s="5"/>
      <c r="P38" s="5"/>
      <c r="Q38" s="5"/>
    </row>
    <row r="39" spans="1:17" s="1" customFormat="1" ht="31.5" customHeight="1">
      <c r="A39" s="25" t="s">
        <v>25</v>
      </c>
      <c r="B39" s="25"/>
      <c r="C39" s="25"/>
      <c r="D39" s="25"/>
      <c r="E39" s="6">
        <f aca="true" t="shared" si="6" ref="E39:J39">E41+E43</f>
        <v>6255725.6</v>
      </c>
      <c r="F39" s="6">
        <f t="shared" si="6"/>
        <v>1520613</v>
      </c>
      <c r="G39" s="6">
        <f t="shared" si="6"/>
        <v>1820000</v>
      </c>
      <c r="H39" s="6">
        <f t="shared" si="6"/>
        <v>2806000</v>
      </c>
      <c r="I39" s="6">
        <f t="shared" si="6"/>
        <v>1400000</v>
      </c>
      <c r="J39" s="6">
        <f t="shared" si="6"/>
        <v>600000</v>
      </c>
      <c r="K39" s="6">
        <f>I39+H39+G39+F39</f>
        <v>7546613</v>
      </c>
      <c r="L39" s="7"/>
      <c r="M39" s="7"/>
      <c r="N39" s="7"/>
      <c r="O39" s="7"/>
      <c r="P39" s="7"/>
      <c r="Q39" s="7"/>
    </row>
    <row r="40" spans="1:17" ht="15.75">
      <c r="A40" s="26"/>
      <c r="B40" s="26"/>
      <c r="C40" s="26"/>
      <c r="D40" s="26"/>
      <c r="E40" s="14"/>
      <c r="F40" s="14"/>
      <c r="G40" s="14"/>
      <c r="H40" s="14"/>
      <c r="I40" s="14"/>
      <c r="J40" s="14"/>
      <c r="K40" s="6"/>
      <c r="L40" s="5"/>
      <c r="M40" s="5"/>
      <c r="N40" s="5"/>
      <c r="O40" s="5"/>
      <c r="P40" s="5"/>
      <c r="Q40" s="5"/>
    </row>
    <row r="41" spans="1:17" s="1" customFormat="1" ht="15.75">
      <c r="A41" s="24" t="s">
        <v>4</v>
      </c>
      <c r="B41" s="24"/>
      <c r="C41" s="24"/>
      <c r="D41" s="24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/>
      <c r="K41" s="6">
        <f>I41+H41+G41+F41</f>
        <v>0</v>
      </c>
      <c r="L41" s="7"/>
      <c r="M41" s="7"/>
      <c r="N41" s="7"/>
      <c r="O41" s="7"/>
      <c r="P41" s="7"/>
      <c r="Q41" s="7"/>
    </row>
    <row r="42" spans="1:17" ht="15.75">
      <c r="A42" s="26"/>
      <c r="B42" s="26"/>
      <c r="C42" s="26"/>
      <c r="D42" s="26"/>
      <c r="E42" s="14"/>
      <c r="F42" s="14"/>
      <c r="G42" s="14"/>
      <c r="H42" s="14"/>
      <c r="I42" s="14"/>
      <c r="J42" s="14"/>
      <c r="K42" s="6"/>
      <c r="L42" s="5"/>
      <c r="M42" s="5"/>
      <c r="N42" s="5"/>
      <c r="O42" s="5"/>
      <c r="P42" s="5"/>
      <c r="Q42" s="5"/>
    </row>
    <row r="43" spans="1:17" s="1" customFormat="1" ht="15.75">
      <c r="A43" s="24" t="s">
        <v>3</v>
      </c>
      <c r="B43" s="24"/>
      <c r="C43" s="24"/>
      <c r="D43" s="24"/>
      <c r="E43" s="6">
        <f>E45+E47+E49+E51+E53+E55+E57+E59+E61</f>
        <v>6255725.6</v>
      </c>
      <c r="F43" s="6">
        <f aca="true" t="shared" si="7" ref="F43:K43">F45+F47+F49+F51+F53+F55+F57+F59+F61+F63</f>
        <v>1520613</v>
      </c>
      <c r="G43" s="6">
        <f t="shared" si="7"/>
        <v>1820000</v>
      </c>
      <c r="H43" s="6">
        <f t="shared" si="7"/>
        <v>2806000</v>
      </c>
      <c r="I43" s="6">
        <f t="shared" si="7"/>
        <v>1400000</v>
      </c>
      <c r="J43" s="6">
        <f t="shared" si="7"/>
        <v>600000</v>
      </c>
      <c r="K43" s="6">
        <f t="shared" si="7"/>
        <v>8146613</v>
      </c>
      <c r="L43" s="7"/>
      <c r="M43" s="7"/>
      <c r="N43" s="7"/>
      <c r="O43" s="7"/>
      <c r="P43" s="7"/>
      <c r="Q43" s="7"/>
    </row>
    <row r="44" spans="1:17" ht="15.75">
      <c r="A44" s="15"/>
      <c r="B44" s="13"/>
      <c r="C44" s="13"/>
      <c r="D44" s="13"/>
      <c r="E44" s="14"/>
      <c r="F44" s="14"/>
      <c r="G44" s="14"/>
      <c r="H44" s="14"/>
      <c r="I44" s="14"/>
      <c r="J44" s="14"/>
      <c r="K44" s="6"/>
      <c r="L44" s="5"/>
      <c r="M44" s="5"/>
      <c r="N44" s="5"/>
      <c r="O44" s="5"/>
      <c r="P44" s="5"/>
      <c r="Q44" s="5"/>
    </row>
    <row r="45" spans="1:17" ht="15.75">
      <c r="A45" s="13" t="s">
        <v>16</v>
      </c>
      <c r="B45" s="13" t="s">
        <v>11</v>
      </c>
      <c r="C45" s="13">
        <v>2009</v>
      </c>
      <c r="D45" s="13">
        <v>2012</v>
      </c>
      <c r="E45" s="14">
        <v>575168</v>
      </c>
      <c r="F45" s="14">
        <v>55000</v>
      </c>
      <c r="G45" s="14">
        <v>500000</v>
      </c>
      <c r="H45" s="14"/>
      <c r="I45" s="14"/>
      <c r="J45" s="14"/>
      <c r="K45" s="6">
        <f>I45+H45+G45+F45</f>
        <v>555000</v>
      </c>
      <c r="L45" s="5"/>
      <c r="M45" s="5"/>
      <c r="N45" s="5"/>
      <c r="O45" s="5"/>
      <c r="P45" s="5"/>
      <c r="Q45" s="5"/>
    </row>
    <row r="46" spans="1:17" ht="15.75">
      <c r="A46" s="13"/>
      <c r="B46" s="13"/>
      <c r="C46" s="13"/>
      <c r="D46" s="13"/>
      <c r="E46" s="14"/>
      <c r="F46" s="14"/>
      <c r="G46" s="14"/>
      <c r="H46" s="14"/>
      <c r="I46" s="14"/>
      <c r="J46" s="14"/>
      <c r="K46" s="6"/>
      <c r="L46" s="5"/>
      <c r="M46" s="5"/>
      <c r="N46" s="5"/>
      <c r="O46" s="5"/>
      <c r="P46" s="5"/>
      <c r="Q46" s="5"/>
    </row>
    <row r="47" spans="1:17" ht="15.75" hidden="1">
      <c r="A47" s="13"/>
      <c r="B47" s="13"/>
      <c r="C47" s="13"/>
      <c r="D47" s="13"/>
      <c r="E47" s="14"/>
      <c r="F47" s="14"/>
      <c r="G47" s="14"/>
      <c r="H47" s="14"/>
      <c r="I47" s="14"/>
      <c r="J47" s="14"/>
      <c r="K47" s="6"/>
      <c r="L47" s="5"/>
      <c r="M47" s="5"/>
      <c r="N47" s="5"/>
      <c r="O47" s="5"/>
      <c r="P47" s="5"/>
      <c r="Q47" s="5"/>
    </row>
    <row r="48" spans="1:17" ht="15.75" hidden="1">
      <c r="A48" s="13"/>
      <c r="B48" s="13"/>
      <c r="C48" s="13"/>
      <c r="D48" s="13"/>
      <c r="E48" s="14"/>
      <c r="F48" s="14"/>
      <c r="G48" s="14"/>
      <c r="H48" s="14"/>
      <c r="I48" s="14"/>
      <c r="J48" s="14"/>
      <c r="K48" s="6"/>
      <c r="L48" s="5"/>
      <c r="M48" s="5"/>
      <c r="N48" s="5"/>
      <c r="O48" s="5"/>
      <c r="P48" s="5"/>
      <c r="Q48" s="5"/>
    </row>
    <row r="49" spans="1:17" ht="31.5">
      <c r="A49" s="17" t="s">
        <v>18</v>
      </c>
      <c r="B49" s="13" t="s">
        <v>17</v>
      </c>
      <c r="C49" s="13">
        <v>2009</v>
      </c>
      <c r="D49" s="13">
        <v>2011</v>
      </c>
      <c r="E49" s="14">
        <v>246794</v>
      </c>
      <c r="F49" s="14">
        <v>234350</v>
      </c>
      <c r="G49" s="14"/>
      <c r="H49" s="14"/>
      <c r="I49" s="14"/>
      <c r="J49" s="14"/>
      <c r="K49" s="6">
        <f>I49+H49+G49+F49</f>
        <v>234350</v>
      </c>
      <c r="L49" s="5"/>
      <c r="M49" s="5"/>
      <c r="N49" s="5"/>
      <c r="O49" s="5"/>
      <c r="P49" s="5"/>
      <c r="Q49" s="5"/>
    </row>
    <row r="50" spans="1:17" ht="15.75">
      <c r="A50" s="13"/>
      <c r="B50" s="13"/>
      <c r="C50" s="13"/>
      <c r="D50" s="13"/>
      <c r="E50" s="14"/>
      <c r="F50" s="14"/>
      <c r="G50" s="14"/>
      <c r="H50" s="14"/>
      <c r="I50" s="14"/>
      <c r="J50" s="14"/>
      <c r="K50" s="6"/>
      <c r="L50" s="5"/>
      <c r="M50" s="5"/>
      <c r="N50" s="5"/>
      <c r="O50" s="5"/>
      <c r="P50" s="5"/>
      <c r="Q50" s="5"/>
    </row>
    <row r="51" spans="1:17" ht="63">
      <c r="A51" s="17" t="s">
        <v>32</v>
      </c>
      <c r="B51" s="13" t="s">
        <v>11</v>
      </c>
      <c r="C51" s="13">
        <v>2009</v>
      </c>
      <c r="D51" s="13">
        <v>2011</v>
      </c>
      <c r="E51" s="14">
        <v>1331103.6</v>
      </c>
      <c r="F51" s="14">
        <v>397263</v>
      </c>
      <c r="G51" s="14"/>
      <c r="H51" s="14"/>
      <c r="I51" s="14"/>
      <c r="J51" s="14"/>
      <c r="K51" s="6">
        <f>I51+H51+G51+F51</f>
        <v>397263</v>
      </c>
      <c r="L51" s="5"/>
      <c r="M51" s="5"/>
      <c r="N51" s="5"/>
      <c r="O51" s="5"/>
      <c r="P51" s="5"/>
      <c r="Q51" s="5"/>
    </row>
    <row r="52" spans="1:17" ht="15.75">
      <c r="A52" s="13"/>
      <c r="B52" s="13"/>
      <c r="C52" s="13"/>
      <c r="D52" s="13"/>
      <c r="E52" s="14"/>
      <c r="F52" s="14"/>
      <c r="G52" s="14"/>
      <c r="H52" s="14"/>
      <c r="I52" s="14"/>
      <c r="J52" s="14"/>
      <c r="K52" s="6"/>
      <c r="L52" s="5"/>
      <c r="M52" s="5"/>
      <c r="N52" s="5"/>
      <c r="O52" s="5"/>
      <c r="P52" s="5"/>
      <c r="Q52" s="5"/>
    </row>
    <row r="53" spans="1:17" ht="61.5" customHeight="1">
      <c r="A53" s="17" t="s">
        <v>36</v>
      </c>
      <c r="B53" s="17" t="s">
        <v>41</v>
      </c>
      <c r="C53" s="13">
        <v>2010</v>
      </c>
      <c r="D53" s="13">
        <v>2013</v>
      </c>
      <c r="E53" s="14">
        <v>1150880</v>
      </c>
      <c r="F53" s="14">
        <v>26000</v>
      </c>
      <c r="G53" s="14">
        <v>1000000</v>
      </c>
      <c r="H53" s="14">
        <v>120000</v>
      </c>
      <c r="I53" s="14"/>
      <c r="J53" s="14"/>
      <c r="K53" s="6">
        <f>I53+H53+G53+F53</f>
        <v>1146000</v>
      </c>
      <c r="L53" s="5"/>
      <c r="M53" s="5"/>
      <c r="N53" s="5"/>
      <c r="O53" s="5"/>
      <c r="P53" s="5"/>
      <c r="Q53" s="5"/>
    </row>
    <row r="54" spans="1:17" ht="15.75">
      <c r="A54" s="13"/>
      <c r="B54" s="13"/>
      <c r="C54" s="13"/>
      <c r="D54" s="13"/>
      <c r="E54" s="14"/>
      <c r="F54" s="14"/>
      <c r="G54" s="14"/>
      <c r="H54" s="14"/>
      <c r="I54" s="14"/>
      <c r="J54" s="14"/>
      <c r="K54" s="6"/>
      <c r="L54" s="5"/>
      <c r="M54" s="5"/>
      <c r="N54" s="5"/>
      <c r="O54" s="5"/>
      <c r="P54" s="5"/>
      <c r="Q54" s="5"/>
    </row>
    <row r="55" spans="1:17" ht="15.75">
      <c r="A55" s="13" t="s">
        <v>19</v>
      </c>
      <c r="B55" s="13" t="s">
        <v>11</v>
      </c>
      <c r="C55" s="13">
        <v>2010</v>
      </c>
      <c r="D55" s="13">
        <v>2011</v>
      </c>
      <c r="E55" s="14">
        <v>656780</v>
      </c>
      <c r="F55" s="14">
        <v>639000</v>
      </c>
      <c r="G55" s="14">
        <v>0</v>
      </c>
      <c r="H55" s="14">
        <v>0</v>
      </c>
      <c r="I55" s="14">
        <v>0</v>
      </c>
      <c r="J55" s="14"/>
      <c r="K55" s="6">
        <f>F55+G55+H55+I55</f>
        <v>639000</v>
      </c>
      <c r="L55" s="5"/>
      <c r="M55" s="5"/>
      <c r="N55" s="5"/>
      <c r="O55" s="5"/>
      <c r="P55" s="5"/>
      <c r="Q55" s="5"/>
    </row>
    <row r="56" spans="1:17" ht="15.75">
      <c r="A56" s="13"/>
      <c r="B56" s="13"/>
      <c r="C56" s="13"/>
      <c r="D56" s="13"/>
      <c r="E56" s="14"/>
      <c r="F56" s="14"/>
      <c r="G56" s="14"/>
      <c r="H56" s="14"/>
      <c r="I56" s="14"/>
      <c r="J56" s="14"/>
      <c r="K56" s="6"/>
      <c r="L56" s="5"/>
      <c r="M56" s="5"/>
      <c r="N56" s="5"/>
      <c r="O56" s="5"/>
      <c r="P56" s="5"/>
      <c r="Q56" s="5"/>
    </row>
    <row r="57" spans="1:17" ht="31.5">
      <c r="A57" s="17" t="s">
        <v>33</v>
      </c>
      <c r="B57" s="13" t="s">
        <v>11</v>
      </c>
      <c r="C57" s="13">
        <v>2011</v>
      </c>
      <c r="D57" s="13">
        <v>2013</v>
      </c>
      <c r="E57" s="14">
        <v>1370000</v>
      </c>
      <c r="F57" s="14">
        <v>4000</v>
      </c>
      <c r="G57" s="14"/>
      <c r="H57" s="14">
        <v>1366000</v>
      </c>
      <c r="I57" s="14"/>
      <c r="J57" s="14"/>
      <c r="K57" s="6">
        <f>F57+G57+H57+I57</f>
        <v>1370000</v>
      </c>
      <c r="L57" s="5"/>
      <c r="M57" s="5"/>
      <c r="N57" s="5"/>
      <c r="O57" s="5"/>
      <c r="P57" s="5"/>
      <c r="Q57" s="5"/>
    </row>
    <row r="58" spans="1:17" ht="15.75">
      <c r="A58" s="13"/>
      <c r="B58" s="13"/>
      <c r="C58" s="13"/>
      <c r="D58" s="13"/>
      <c r="E58" s="14"/>
      <c r="F58" s="14"/>
      <c r="G58" s="14"/>
      <c r="H58" s="14"/>
      <c r="I58" s="14"/>
      <c r="J58" s="14"/>
      <c r="K58" s="6"/>
      <c r="L58" s="5"/>
      <c r="M58" s="5"/>
      <c r="N58" s="5"/>
      <c r="O58" s="5"/>
      <c r="P58" s="5"/>
      <c r="Q58" s="5"/>
    </row>
    <row r="59" spans="1:17" ht="47.25">
      <c r="A59" s="17" t="s">
        <v>34</v>
      </c>
      <c r="B59" s="13" t="s">
        <v>11</v>
      </c>
      <c r="C59" s="13">
        <v>2011</v>
      </c>
      <c r="D59" s="13">
        <v>2012</v>
      </c>
      <c r="E59" s="14">
        <v>210000</v>
      </c>
      <c r="F59" s="14">
        <v>10000</v>
      </c>
      <c r="G59" s="14">
        <v>200000</v>
      </c>
      <c r="H59" s="14"/>
      <c r="I59" s="14"/>
      <c r="J59" s="14"/>
      <c r="K59" s="6">
        <f>F59+G59</f>
        <v>210000</v>
      </c>
      <c r="L59" s="5"/>
      <c r="M59" s="5"/>
      <c r="N59" s="5"/>
      <c r="O59" s="5"/>
      <c r="P59" s="5"/>
      <c r="Q59" s="5"/>
    </row>
    <row r="60" spans="1:17" ht="15.75">
      <c r="A60" s="13"/>
      <c r="B60" s="13"/>
      <c r="C60" s="13"/>
      <c r="D60" s="13"/>
      <c r="E60" s="14"/>
      <c r="F60" s="14"/>
      <c r="G60" s="14"/>
      <c r="H60" s="14"/>
      <c r="I60" s="14"/>
      <c r="J60" s="14"/>
      <c r="K60" s="6"/>
      <c r="L60" s="5"/>
      <c r="M60" s="5"/>
      <c r="N60" s="5"/>
      <c r="O60" s="5"/>
      <c r="P60" s="5"/>
      <c r="Q60" s="5"/>
    </row>
    <row r="61" spans="1:17" ht="47.25">
      <c r="A61" s="17" t="s">
        <v>35</v>
      </c>
      <c r="B61" s="13" t="s">
        <v>11</v>
      </c>
      <c r="C61" s="13">
        <v>2011</v>
      </c>
      <c r="D61" s="13">
        <v>2013</v>
      </c>
      <c r="E61" s="14">
        <v>715000</v>
      </c>
      <c r="F61" s="14">
        <v>155000</v>
      </c>
      <c r="G61" s="14">
        <v>40000</v>
      </c>
      <c r="H61" s="14">
        <v>520000</v>
      </c>
      <c r="I61" s="14"/>
      <c r="J61" s="14"/>
      <c r="K61" s="6">
        <f>F61+G61+H61</f>
        <v>715000</v>
      </c>
      <c r="L61" s="5"/>
      <c r="M61" s="5"/>
      <c r="N61" s="5"/>
      <c r="O61" s="5"/>
      <c r="P61" s="5"/>
      <c r="Q61" s="5"/>
    </row>
    <row r="62" spans="1:17" ht="15.75">
      <c r="A62" s="17"/>
      <c r="B62" s="13"/>
      <c r="C62" s="13"/>
      <c r="D62" s="13"/>
      <c r="E62" s="14"/>
      <c r="F62" s="14"/>
      <c r="G62" s="14"/>
      <c r="H62" s="14"/>
      <c r="I62" s="14"/>
      <c r="J62" s="14"/>
      <c r="K62" s="6"/>
      <c r="L62" s="5"/>
      <c r="M62" s="5"/>
      <c r="N62" s="5"/>
      <c r="O62" s="5"/>
      <c r="P62" s="5"/>
      <c r="Q62" s="5"/>
    </row>
    <row r="63" spans="1:17" ht="31.5">
      <c r="A63" s="17" t="s">
        <v>42</v>
      </c>
      <c r="B63" s="13"/>
      <c r="C63" s="13">
        <v>2012</v>
      </c>
      <c r="D63" s="13">
        <v>2015</v>
      </c>
      <c r="E63" s="14"/>
      <c r="F63" s="14"/>
      <c r="G63" s="14">
        <v>80000</v>
      </c>
      <c r="H63" s="14">
        <v>800000</v>
      </c>
      <c r="I63" s="14">
        <v>1400000</v>
      </c>
      <c r="J63" s="14">
        <v>600000</v>
      </c>
      <c r="K63" s="6">
        <f>G63+H63+I63+J63</f>
        <v>2880000</v>
      </c>
      <c r="L63" s="5"/>
      <c r="M63" s="5"/>
      <c r="N63" s="5"/>
      <c r="O63" s="5"/>
      <c r="P63" s="5"/>
      <c r="Q63" s="5"/>
    </row>
    <row r="64" spans="1:17" ht="15.75">
      <c r="A64" s="13"/>
      <c r="B64" s="13"/>
      <c r="C64" s="13"/>
      <c r="D64" s="13"/>
      <c r="E64" s="14"/>
      <c r="F64" s="14"/>
      <c r="G64" s="14"/>
      <c r="H64" s="14"/>
      <c r="I64" s="14"/>
      <c r="J64" s="14"/>
      <c r="K64" s="6"/>
      <c r="L64" s="5"/>
      <c r="M64" s="5"/>
      <c r="N64" s="5"/>
      <c r="O64" s="5"/>
      <c r="P64" s="5"/>
      <c r="Q64" s="5"/>
    </row>
    <row r="65" spans="1:17" s="3" customFormat="1" ht="51" customHeight="1">
      <c r="A65" s="23" t="s">
        <v>20</v>
      </c>
      <c r="B65" s="23"/>
      <c r="C65" s="23"/>
      <c r="D65" s="23"/>
      <c r="E65" s="6">
        <f aca="true" t="shared" si="8" ref="E65:J65">E67+E73</f>
        <v>1179523</v>
      </c>
      <c r="F65" s="6">
        <f t="shared" si="8"/>
        <v>340929</v>
      </c>
      <c r="G65" s="6">
        <f t="shared" si="8"/>
        <v>575824</v>
      </c>
      <c r="H65" s="6">
        <f t="shared" si="8"/>
        <v>240873</v>
      </c>
      <c r="I65" s="6">
        <f t="shared" si="8"/>
        <v>0</v>
      </c>
      <c r="J65" s="6">
        <f t="shared" si="8"/>
        <v>0</v>
      </c>
      <c r="K65" s="6">
        <f>I65+H65+G65+F65+J65</f>
        <v>1157626</v>
      </c>
      <c r="L65" s="9"/>
      <c r="M65" s="6"/>
      <c r="N65" s="6"/>
      <c r="O65" s="6"/>
      <c r="P65" s="6"/>
      <c r="Q65" s="6"/>
    </row>
    <row r="66" spans="1:17" ht="15.75">
      <c r="A66" s="34"/>
      <c r="B66" s="34"/>
      <c r="C66" s="34"/>
      <c r="D66" s="34"/>
      <c r="E66" s="14"/>
      <c r="F66" s="14"/>
      <c r="G66" s="14"/>
      <c r="H66" s="14"/>
      <c r="I66" s="14"/>
      <c r="J66" s="14"/>
      <c r="K66" s="6"/>
      <c r="L66" s="5"/>
      <c r="M66" s="5"/>
      <c r="N66" s="5"/>
      <c r="O66" s="5"/>
      <c r="P66" s="5"/>
      <c r="Q66" s="5"/>
    </row>
    <row r="67" spans="1:17" s="1" customFormat="1" ht="15.75">
      <c r="A67" s="24" t="s">
        <v>4</v>
      </c>
      <c r="B67" s="24"/>
      <c r="C67" s="24"/>
      <c r="D67" s="24"/>
      <c r="E67" s="6">
        <f>E69+E71+E72</f>
        <v>1179523</v>
      </c>
      <c r="F67" s="6">
        <f aca="true" t="shared" si="9" ref="F67:K67">F69+F71+F72</f>
        <v>340929</v>
      </c>
      <c r="G67" s="6">
        <f t="shared" si="9"/>
        <v>575824</v>
      </c>
      <c r="H67" s="6">
        <f t="shared" si="9"/>
        <v>240873</v>
      </c>
      <c r="I67" s="6">
        <f t="shared" si="9"/>
        <v>0</v>
      </c>
      <c r="J67" s="6">
        <f t="shared" si="9"/>
        <v>0</v>
      </c>
      <c r="K67" s="6">
        <f t="shared" si="9"/>
        <v>1157626</v>
      </c>
      <c r="L67" s="7"/>
      <c r="M67" s="7"/>
      <c r="N67" s="7"/>
      <c r="O67" s="7"/>
      <c r="P67" s="7"/>
      <c r="Q67" s="7"/>
    </row>
    <row r="68" spans="1:17" ht="15.75">
      <c r="A68" s="26"/>
      <c r="B68" s="26"/>
      <c r="C68" s="26"/>
      <c r="D68" s="26"/>
      <c r="E68" s="14"/>
      <c r="F68" s="14"/>
      <c r="G68" s="14"/>
      <c r="H68" s="14"/>
      <c r="I68" s="14"/>
      <c r="J68" s="14"/>
      <c r="K68" s="6"/>
      <c r="L68" s="5"/>
      <c r="M68" s="5"/>
      <c r="N68" s="5"/>
      <c r="O68" s="5"/>
      <c r="P68" s="5"/>
      <c r="Q68" s="5"/>
    </row>
    <row r="69" spans="1:17" ht="15.75">
      <c r="A69" s="15" t="s">
        <v>21</v>
      </c>
      <c r="B69" s="13" t="s">
        <v>22</v>
      </c>
      <c r="C69" s="13">
        <v>2010</v>
      </c>
      <c r="D69" s="13">
        <v>2011</v>
      </c>
      <c r="E69" s="14">
        <v>68159</v>
      </c>
      <c r="F69" s="14">
        <v>68159</v>
      </c>
      <c r="G69" s="14"/>
      <c r="H69" s="14"/>
      <c r="I69" s="14"/>
      <c r="J69" s="14"/>
      <c r="K69" s="6">
        <f>I69+H69+G69+F69</f>
        <v>68159</v>
      </c>
      <c r="L69" s="5"/>
      <c r="M69" s="5"/>
      <c r="N69" s="5"/>
      <c r="O69" s="5"/>
      <c r="P69" s="5"/>
      <c r="Q69" s="5"/>
    </row>
    <row r="70" spans="1:17" ht="15.75">
      <c r="A70" s="15"/>
      <c r="B70" s="13"/>
      <c r="C70" s="13"/>
      <c r="D70" s="13"/>
      <c r="E70" s="14"/>
      <c r="F70" s="14"/>
      <c r="G70" s="14"/>
      <c r="H70" s="14"/>
      <c r="I70" s="14"/>
      <c r="J70" s="14"/>
      <c r="K70" s="6"/>
      <c r="L70" s="5"/>
      <c r="M70" s="5"/>
      <c r="N70" s="5"/>
      <c r="O70" s="5"/>
      <c r="P70" s="5"/>
      <c r="Q70" s="5"/>
    </row>
    <row r="71" spans="1:17" ht="47.25">
      <c r="A71" s="16" t="s">
        <v>23</v>
      </c>
      <c r="B71" s="13" t="s">
        <v>11</v>
      </c>
      <c r="C71" s="13">
        <v>2010</v>
      </c>
      <c r="D71" s="13">
        <v>2013</v>
      </c>
      <c r="E71" s="14">
        <v>788310</v>
      </c>
      <c r="F71" s="14">
        <v>262770</v>
      </c>
      <c r="G71" s="14">
        <v>262770</v>
      </c>
      <c r="H71" s="14">
        <v>240873</v>
      </c>
      <c r="I71" s="14">
        <v>0</v>
      </c>
      <c r="J71" s="14"/>
      <c r="K71" s="6">
        <f>I71+H71+G71+F71</f>
        <v>766413</v>
      </c>
      <c r="L71" s="5"/>
      <c r="M71" s="5"/>
      <c r="N71" s="5"/>
      <c r="O71" s="5"/>
      <c r="P71" s="5"/>
      <c r="Q71" s="5"/>
    </row>
    <row r="72" spans="1:17" ht="31.5">
      <c r="A72" s="16" t="s">
        <v>44</v>
      </c>
      <c r="B72" s="13" t="s">
        <v>11</v>
      </c>
      <c r="C72" s="13">
        <v>2011</v>
      </c>
      <c r="D72" s="13">
        <v>2012</v>
      </c>
      <c r="E72" s="14">
        <f>F72+G72</f>
        <v>323054</v>
      </c>
      <c r="F72" s="14">
        <v>10000</v>
      </c>
      <c r="G72" s="14">
        <v>313054</v>
      </c>
      <c r="H72" s="14"/>
      <c r="I72" s="14"/>
      <c r="J72" s="14"/>
      <c r="K72" s="6">
        <f>I72+H72+G72+F72</f>
        <v>323054</v>
      </c>
      <c r="L72" s="5"/>
      <c r="M72" s="5"/>
      <c r="N72" s="5"/>
      <c r="O72" s="5"/>
      <c r="P72" s="5"/>
      <c r="Q72" s="5"/>
    </row>
    <row r="73" spans="1:17" s="1" customFormat="1" ht="15.75">
      <c r="A73" s="24" t="s">
        <v>3</v>
      </c>
      <c r="B73" s="24"/>
      <c r="C73" s="24"/>
      <c r="D73" s="24"/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/>
      <c r="K73" s="6">
        <f>I73+H73+G73+F73</f>
        <v>0</v>
      </c>
      <c r="L73" s="7"/>
      <c r="M73" s="7"/>
      <c r="N73" s="7"/>
      <c r="O73" s="7"/>
      <c r="P73" s="7"/>
      <c r="Q73" s="7"/>
    </row>
    <row r="74" spans="1:17" ht="15.75">
      <c r="A74" s="26"/>
      <c r="B74" s="26"/>
      <c r="C74" s="26"/>
      <c r="D74" s="26"/>
      <c r="E74" s="14"/>
      <c r="F74" s="14"/>
      <c r="G74" s="14"/>
      <c r="H74" s="14"/>
      <c r="I74" s="14"/>
      <c r="J74" s="14"/>
      <c r="K74" s="6"/>
      <c r="L74" s="5"/>
      <c r="M74" s="5"/>
      <c r="N74" s="5"/>
      <c r="O74" s="5"/>
      <c r="P74" s="5"/>
      <c r="Q74" s="5"/>
    </row>
    <row r="75" spans="1:17" s="3" customFormat="1" ht="25.5" customHeight="1">
      <c r="A75" s="25" t="s">
        <v>24</v>
      </c>
      <c r="B75" s="25"/>
      <c r="C75" s="25"/>
      <c r="D75" s="25"/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/>
      <c r="K75" s="6">
        <f>I75+H75+G75+F75</f>
        <v>0</v>
      </c>
      <c r="L75" s="9"/>
      <c r="M75" s="6"/>
      <c r="N75" s="6"/>
      <c r="O75" s="6"/>
      <c r="P75" s="6"/>
      <c r="Q75" s="6"/>
    </row>
    <row r="76" spans="1:17" ht="15.75">
      <c r="A76" s="26"/>
      <c r="B76" s="26"/>
      <c r="C76" s="26"/>
      <c r="D76" s="26"/>
      <c r="E76" s="14"/>
      <c r="F76" s="14"/>
      <c r="G76" s="14"/>
      <c r="H76" s="14"/>
      <c r="I76" s="14"/>
      <c r="J76" s="14"/>
      <c r="K76" s="6"/>
      <c r="L76" s="5"/>
      <c r="M76" s="5"/>
      <c r="N76" s="5"/>
      <c r="O76" s="5"/>
      <c r="P76" s="5"/>
      <c r="Q76" s="5"/>
    </row>
    <row r="77" spans="1:17" ht="15.75">
      <c r="A77" s="33" t="s">
        <v>4</v>
      </c>
      <c r="B77" s="33"/>
      <c r="C77" s="33"/>
      <c r="D77" s="33"/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/>
      <c r="K77" s="6">
        <f>I77+H77+G77+F77</f>
        <v>0</v>
      </c>
      <c r="L77" s="5"/>
      <c r="M77" s="5"/>
      <c r="N77" s="5"/>
      <c r="O77" s="5"/>
      <c r="P77" s="5"/>
      <c r="Q77" s="5"/>
    </row>
    <row r="78" spans="1:17" ht="15.75">
      <c r="A78" s="26"/>
      <c r="B78" s="26"/>
      <c r="C78" s="26"/>
      <c r="D78" s="26"/>
      <c r="E78" s="14"/>
      <c r="F78" s="14"/>
      <c r="G78" s="14"/>
      <c r="H78" s="14"/>
      <c r="I78" s="14"/>
      <c r="J78" s="14"/>
      <c r="K78" s="6"/>
      <c r="L78" s="5"/>
      <c r="M78" s="5"/>
      <c r="N78" s="5"/>
      <c r="O78" s="5"/>
      <c r="P78" s="5"/>
      <c r="Q78" s="5"/>
    </row>
    <row r="79" spans="1:17" ht="15.75">
      <c r="A79" s="4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5.75">
      <c r="A80" s="4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5.75">
      <c r="A81" s="4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5.75">
      <c r="A82" s="4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5.75">
      <c r="A83" s="4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5.75">
      <c r="A84" s="4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15.75">
      <c r="A85" s="4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5.75">
      <c r="A86" s="4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5.75">
      <c r="A87" s="4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5.75">
      <c r="A88" s="4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5.75">
      <c r="A89" s="4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5.75">
      <c r="A90" s="4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5.75">
      <c r="A91" s="4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5.75">
      <c r="A92" s="4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5.75">
      <c r="A93" s="4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5.75">
      <c r="A94" s="4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5.75">
      <c r="A95" s="4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15.75">
      <c r="A96" s="4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5.75">
      <c r="A97" s="4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5.75">
      <c r="A98" s="4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ht="15.75">
      <c r="A99" s="4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ht="15.75">
      <c r="A100" s="4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15.75">
      <c r="A101" s="4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5.75">
      <c r="A102" s="4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ht="15.75">
      <c r="A103" s="4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5.75">
      <c r="A104" s="4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5.75">
      <c r="A105" s="4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5.75">
      <c r="A106" s="4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5.75">
      <c r="A107" s="4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5:17" ht="15.75"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5:17" ht="15.75"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5:17" ht="15.75"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5:17" ht="15.75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5:17" ht="15.75"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5:17" ht="15.75"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5:17" ht="15.75"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5:17" ht="15.75"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</sheetData>
  <sheetProtection/>
  <mergeCells count="40">
    <mergeCell ref="A78:D78"/>
    <mergeCell ref="A2:D2"/>
    <mergeCell ref="A73:D73"/>
    <mergeCell ref="A74:D74"/>
    <mergeCell ref="A76:D76"/>
    <mergeCell ref="A77:D77"/>
    <mergeCell ref="A66:D66"/>
    <mergeCell ref="A67:D67"/>
    <mergeCell ref="A68:D68"/>
    <mergeCell ref="A41:D41"/>
    <mergeCell ref="A40:D40"/>
    <mergeCell ref="A42:D42"/>
    <mergeCell ref="A43:D43"/>
    <mergeCell ref="A36:D36"/>
    <mergeCell ref="A37:D37"/>
    <mergeCell ref="A38:D38"/>
    <mergeCell ref="A39:D39"/>
    <mergeCell ref="A33:D33"/>
    <mergeCell ref="A35:D35"/>
    <mergeCell ref="A34:D34"/>
    <mergeCell ref="A15:D15"/>
    <mergeCell ref="A16:D16"/>
    <mergeCell ref="A17:D17"/>
    <mergeCell ref="A18:D18"/>
    <mergeCell ref="A3:D3"/>
    <mergeCell ref="A5:D5"/>
    <mergeCell ref="A7:D7"/>
    <mergeCell ref="A4:D4"/>
    <mergeCell ref="A6:D6"/>
    <mergeCell ref="C1:D1"/>
    <mergeCell ref="A65:D65"/>
    <mergeCell ref="A9:D9"/>
    <mergeCell ref="A75:D75"/>
    <mergeCell ref="A8:D8"/>
    <mergeCell ref="A11:D11"/>
    <mergeCell ref="A10:D10"/>
    <mergeCell ref="A12:D12"/>
    <mergeCell ref="A13:D13"/>
    <mergeCell ref="A14:D14"/>
    <mergeCell ref="A21:D21"/>
  </mergeCells>
  <printOptions gridLines="1"/>
  <pageMargins left="0.7480314960629921" right="0.3937007874015748" top="0.5511811023622047" bottom="0.5118110236220472" header="0.2362204724409449" footer="0.5118110236220472"/>
  <pageSetup fitToHeight="3" fitToWidth="1" horizontalDpi="600" verticalDpi="600" orientation="landscape" paperSize="9" scale="66" r:id="rId1"/>
  <headerFooter alignWithMargins="0">
    <oddHeader>&amp;L&amp;"Times New Roman,Pogrubiona"&amp;14Wykaz przedsięwzięć do Wieloletniej Prognozy Finansowej&amp;RZałącznik nr 3 do Uchwały Rady Gminy Kłomnice nr ......z dnia 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8"/>
  <sheetViews>
    <sheetView tabSelected="1" zoomScalePageLayoutView="0" workbookViewId="0" topLeftCell="A4">
      <selection activeCell="A20" sqref="A20"/>
    </sheetView>
  </sheetViews>
  <sheetFormatPr defaultColWidth="9.140625" defaultRowHeight="12.75"/>
  <cols>
    <col min="1" max="1" width="49.57421875" style="2" customWidth="1"/>
    <col min="2" max="2" width="27.421875" style="2" customWidth="1"/>
    <col min="3" max="3" width="6.8515625" style="2" customWidth="1"/>
    <col min="4" max="4" width="7.00390625" style="2" customWidth="1"/>
    <col min="5" max="5" width="21.7109375" style="2" customWidth="1"/>
    <col min="6" max="6" width="4.421875" style="2" hidden="1" customWidth="1"/>
    <col min="7" max="7" width="25.140625" style="2" customWidth="1"/>
    <col min="8" max="8" width="23.421875" style="2" customWidth="1"/>
    <col min="9" max="9" width="22.140625" style="2" customWidth="1"/>
    <col min="10" max="10" width="20.28125" style="2" customWidth="1"/>
    <col min="11" max="11" width="26.421875" style="2" customWidth="1"/>
    <col min="12" max="16384" width="9.140625" style="2" customWidth="1"/>
  </cols>
  <sheetData>
    <row r="1" spans="1:11" s="18" customFormat="1" ht="56.25">
      <c r="A1" s="18" t="s">
        <v>0</v>
      </c>
      <c r="B1" s="19" t="s">
        <v>1</v>
      </c>
      <c r="C1" s="28" t="s">
        <v>12</v>
      </c>
      <c r="D1" s="29"/>
      <c r="E1" s="19" t="s">
        <v>29</v>
      </c>
      <c r="F1" s="19"/>
      <c r="G1" s="19" t="s">
        <v>27</v>
      </c>
      <c r="H1" s="19" t="s">
        <v>45</v>
      </c>
      <c r="I1" s="19" t="s">
        <v>28</v>
      </c>
      <c r="J1" s="19" t="s">
        <v>43</v>
      </c>
      <c r="K1" s="20" t="s">
        <v>30</v>
      </c>
    </row>
    <row r="2" spans="1:11" ht="15.75">
      <c r="A2" s="31"/>
      <c r="B2" s="31"/>
      <c r="C2" s="31"/>
      <c r="D2" s="32"/>
      <c r="E2" s="13"/>
      <c r="F2" s="13"/>
      <c r="G2" s="13"/>
      <c r="H2" s="13"/>
      <c r="I2" s="13"/>
      <c r="J2" s="13"/>
      <c r="K2" s="13"/>
    </row>
    <row r="3" spans="1:11" s="1" customFormat="1" ht="15.75">
      <c r="A3" s="27" t="s">
        <v>2</v>
      </c>
      <c r="B3" s="27"/>
      <c r="C3" s="27"/>
      <c r="D3" s="27"/>
      <c r="E3" s="6">
        <f aca="true" t="shared" si="0" ref="E3:J3">E9+E65+E78</f>
        <v>26055031.52</v>
      </c>
      <c r="F3" s="6">
        <f t="shared" si="0"/>
        <v>0</v>
      </c>
      <c r="G3" s="6">
        <f t="shared" si="0"/>
        <v>5207508</v>
      </c>
      <c r="H3" s="6">
        <f t="shared" si="0"/>
        <v>4941850</v>
      </c>
      <c r="I3" s="6">
        <f t="shared" si="0"/>
        <v>3569138</v>
      </c>
      <c r="J3" s="6">
        <f t="shared" si="0"/>
        <v>1600000</v>
      </c>
      <c r="K3" s="6">
        <f>K9+K65+K78</f>
        <v>15318496</v>
      </c>
    </row>
    <row r="4" spans="1:11" ht="15.75">
      <c r="A4" s="26"/>
      <c r="B4" s="26"/>
      <c r="C4" s="26"/>
      <c r="D4" s="26"/>
      <c r="E4" s="13"/>
      <c r="F4" s="13"/>
      <c r="G4" s="13"/>
      <c r="H4" s="13"/>
      <c r="I4" s="13"/>
      <c r="J4" s="13"/>
      <c r="K4" s="6"/>
    </row>
    <row r="5" spans="1:11" s="1" customFormat="1" ht="15.75">
      <c r="A5" s="24" t="s">
        <v>3</v>
      </c>
      <c r="B5" s="24"/>
      <c r="C5" s="24"/>
      <c r="D5" s="24"/>
      <c r="E5" s="6">
        <f>E13+E76</f>
        <v>23268784</v>
      </c>
      <c r="F5" s="6">
        <f>F13+F37+F43+F76</f>
        <v>0</v>
      </c>
      <c r="G5" s="6">
        <f>G13+G76</f>
        <v>3982120</v>
      </c>
      <c r="H5" s="6">
        <f>H13+H76</f>
        <v>4040000</v>
      </c>
      <c r="I5" s="6">
        <f>I13+I76</f>
        <v>3300000</v>
      </c>
      <c r="J5" s="6">
        <f>J13+J76</f>
        <v>1600000</v>
      </c>
      <c r="K5" s="6">
        <f>K13+K76</f>
        <v>12922120</v>
      </c>
    </row>
    <row r="6" spans="1:11" ht="15.75">
      <c r="A6" s="26"/>
      <c r="B6" s="26"/>
      <c r="C6" s="26"/>
      <c r="D6" s="26"/>
      <c r="E6" s="13"/>
      <c r="F6" s="13"/>
      <c r="G6" s="13"/>
      <c r="H6" s="13"/>
      <c r="I6" s="13"/>
      <c r="J6" s="13"/>
      <c r="K6" s="6"/>
    </row>
    <row r="7" spans="1:11" s="1" customFormat="1" ht="15.75">
      <c r="A7" s="24" t="s">
        <v>4</v>
      </c>
      <c r="B7" s="24"/>
      <c r="C7" s="24"/>
      <c r="D7" s="24"/>
      <c r="E7" s="6">
        <f aca="true" t="shared" si="1" ref="E7:K7">E11+E35+E41+E67+E80</f>
        <v>2786247.52</v>
      </c>
      <c r="F7" s="6">
        <f t="shared" si="1"/>
        <v>0</v>
      </c>
      <c r="G7" s="6">
        <f t="shared" si="1"/>
        <v>1225388</v>
      </c>
      <c r="H7" s="6">
        <f t="shared" si="1"/>
        <v>901850</v>
      </c>
      <c r="I7" s="6">
        <f t="shared" si="1"/>
        <v>269138</v>
      </c>
      <c r="J7" s="6">
        <f t="shared" si="1"/>
        <v>0</v>
      </c>
      <c r="K7" s="6">
        <f t="shared" si="1"/>
        <v>2396376</v>
      </c>
    </row>
    <row r="8" spans="1:11" ht="15.75">
      <c r="A8" s="26"/>
      <c r="B8" s="26"/>
      <c r="C8" s="26"/>
      <c r="D8" s="26"/>
      <c r="E8" s="13"/>
      <c r="F8" s="13"/>
      <c r="G8" s="13"/>
      <c r="H8" s="13"/>
      <c r="I8" s="13"/>
      <c r="J8" s="13"/>
      <c r="K8" s="6"/>
    </row>
    <row r="9" spans="1:12" s="3" customFormat="1" ht="22.5" customHeight="1">
      <c r="A9" s="24" t="s">
        <v>5</v>
      </c>
      <c r="B9" s="24"/>
      <c r="C9" s="24"/>
      <c r="D9" s="24"/>
      <c r="E9" s="6">
        <f>E15+E33+E39</f>
        <v>24442830</v>
      </c>
      <c r="F9" s="6"/>
      <c r="G9" s="6">
        <f>G15+G33+G39</f>
        <v>4307434</v>
      </c>
      <c r="H9" s="6">
        <f>H15+H33+H39</f>
        <v>4552597</v>
      </c>
      <c r="I9" s="6">
        <f>I15+I33+I39</f>
        <v>3569138</v>
      </c>
      <c r="J9" s="6">
        <f>J15+J33+J39</f>
        <v>1600000</v>
      </c>
      <c r="K9" s="6">
        <f>I9+H9+G9+F9+J9</f>
        <v>14029169</v>
      </c>
      <c r="L9" s="8"/>
    </row>
    <row r="10" spans="1:11" ht="15.75">
      <c r="A10" s="26"/>
      <c r="B10" s="26"/>
      <c r="C10" s="26"/>
      <c r="D10" s="26"/>
      <c r="E10" s="13"/>
      <c r="F10" s="13"/>
      <c r="G10" s="13"/>
      <c r="H10" s="13"/>
      <c r="I10" s="13"/>
      <c r="J10" s="13"/>
      <c r="K10" s="6"/>
    </row>
    <row r="11" spans="1:11" s="1" customFormat="1" ht="15.75">
      <c r="A11" s="24" t="s">
        <v>4</v>
      </c>
      <c r="B11" s="24"/>
      <c r="C11" s="24"/>
      <c r="D11" s="24"/>
      <c r="E11" s="6">
        <f>E17</f>
        <v>1174046</v>
      </c>
      <c r="F11" s="6"/>
      <c r="G11" s="6">
        <f>G17+G35+G41</f>
        <v>325314</v>
      </c>
      <c r="H11" s="6">
        <f>H17+H35+H41</f>
        <v>512597</v>
      </c>
      <c r="I11" s="6">
        <f>I17+I35+I41</f>
        <v>269138</v>
      </c>
      <c r="J11" s="6">
        <f>J17+J35+J41</f>
        <v>0</v>
      </c>
      <c r="K11" s="6">
        <f>K17</f>
        <v>1107049</v>
      </c>
    </row>
    <row r="12" spans="1:11" ht="15.75">
      <c r="A12" s="26"/>
      <c r="B12" s="26"/>
      <c r="C12" s="26"/>
      <c r="D12" s="26"/>
      <c r="E12" s="13"/>
      <c r="F12" s="13"/>
      <c r="G12" s="13"/>
      <c r="H12" s="13"/>
      <c r="I12" s="13"/>
      <c r="J12" s="13"/>
      <c r="K12" s="6"/>
    </row>
    <row r="13" spans="1:11" s="1" customFormat="1" ht="15.75">
      <c r="A13" s="24" t="s">
        <v>3</v>
      </c>
      <c r="B13" s="24"/>
      <c r="C13" s="24"/>
      <c r="D13" s="24"/>
      <c r="E13" s="6">
        <f>E21+E43</f>
        <v>23268784</v>
      </c>
      <c r="F13" s="6">
        <f aca="true" t="shared" si="2" ref="F13:K13">F21+F43</f>
        <v>0</v>
      </c>
      <c r="G13" s="6">
        <f t="shared" si="2"/>
        <v>3982120</v>
      </c>
      <c r="H13" s="6">
        <f t="shared" si="2"/>
        <v>4040000</v>
      </c>
      <c r="I13" s="6">
        <f t="shared" si="2"/>
        <v>3300000</v>
      </c>
      <c r="J13" s="6">
        <f t="shared" si="2"/>
        <v>1600000</v>
      </c>
      <c r="K13" s="6">
        <f t="shared" si="2"/>
        <v>12922120</v>
      </c>
    </row>
    <row r="14" spans="1:11" ht="15.75">
      <c r="A14" s="26"/>
      <c r="B14" s="26"/>
      <c r="C14" s="26"/>
      <c r="D14" s="26"/>
      <c r="E14" s="13"/>
      <c r="F14" s="13"/>
      <c r="G14" s="13"/>
      <c r="H14" s="13"/>
      <c r="I14" s="13"/>
      <c r="J14" s="13"/>
      <c r="K14" s="6"/>
    </row>
    <row r="15" spans="1:11" s="1" customFormat="1" ht="63" customHeight="1">
      <c r="A15" s="25" t="s">
        <v>8</v>
      </c>
      <c r="B15" s="25"/>
      <c r="C15" s="25"/>
      <c r="D15" s="25"/>
      <c r="E15" s="6">
        <f aca="true" t="shared" si="3" ref="E15:K15">E19+E21+E20</f>
        <v>18523782</v>
      </c>
      <c r="F15" s="6">
        <f t="shared" si="3"/>
        <v>0</v>
      </c>
      <c r="G15" s="6">
        <f>G19+G21+G20</f>
        <v>3046434</v>
      </c>
      <c r="H15" s="6">
        <f t="shared" si="3"/>
        <v>2512597</v>
      </c>
      <c r="I15" s="6">
        <f t="shared" si="3"/>
        <v>2169138</v>
      </c>
      <c r="J15" s="6">
        <f t="shared" si="3"/>
        <v>1000000</v>
      </c>
      <c r="K15" s="6">
        <f t="shared" si="3"/>
        <v>8728169</v>
      </c>
    </row>
    <row r="16" spans="1:11" ht="15.75">
      <c r="A16" s="26"/>
      <c r="B16" s="26"/>
      <c r="C16" s="26"/>
      <c r="D16" s="26"/>
      <c r="E16" s="13"/>
      <c r="F16" s="13"/>
      <c r="G16" s="13"/>
      <c r="H16" s="13"/>
      <c r="I16" s="13"/>
      <c r="J16" s="13"/>
      <c r="K16" s="6"/>
    </row>
    <row r="17" spans="1:11" s="1" customFormat="1" ht="15.75">
      <c r="A17" s="24" t="s">
        <v>4</v>
      </c>
      <c r="B17" s="24"/>
      <c r="C17" s="24"/>
      <c r="D17" s="24"/>
      <c r="E17" s="6">
        <f>E20+E19</f>
        <v>1174046</v>
      </c>
      <c r="F17" s="6">
        <f aca="true" t="shared" si="4" ref="F17:K17">F20+F19</f>
        <v>0</v>
      </c>
      <c r="G17" s="6">
        <f t="shared" si="4"/>
        <v>325314</v>
      </c>
      <c r="H17" s="6">
        <f t="shared" si="4"/>
        <v>512597</v>
      </c>
      <c r="I17" s="6">
        <f t="shared" si="4"/>
        <v>269138</v>
      </c>
      <c r="J17" s="6">
        <f t="shared" si="4"/>
        <v>0</v>
      </c>
      <c r="K17" s="6">
        <f t="shared" si="4"/>
        <v>1107049</v>
      </c>
    </row>
    <row r="18" spans="1:11" ht="15.75">
      <c r="A18" s="26"/>
      <c r="B18" s="26"/>
      <c r="C18" s="26"/>
      <c r="D18" s="26"/>
      <c r="E18" s="13"/>
      <c r="F18" s="13"/>
      <c r="G18" s="13"/>
      <c r="H18" s="13"/>
      <c r="I18" s="13"/>
      <c r="J18" s="13"/>
      <c r="K18" s="6"/>
    </row>
    <row r="19" spans="1:17" ht="15.75">
      <c r="A19" s="15" t="s">
        <v>52</v>
      </c>
      <c r="B19" s="13" t="s">
        <v>7</v>
      </c>
      <c r="C19" s="13">
        <v>2012</v>
      </c>
      <c r="D19" s="13">
        <v>2014</v>
      </c>
      <c r="E19" s="14">
        <v>960500</v>
      </c>
      <c r="F19" s="14"/>
      <c r="G19" s="14">
        <v>217665</v>
      </c>
      <c r="H19" s="14">
        <v>473697</v>
      </c>
      <c r="I19" s="14">
        <v>269138</v>
      </c>
      <c r="J19" s="14"/>
      <c r="K19" s="6">
        <f>I19+H19+G19+F19</f>
        <v>960500</v>
      </c>
      <c r="L19" s="5"/>
      <c r="M19" s="5"/>
      <c r="N19" s="5"/>
      <c r="O19" s="5"/>
      <c r="P19" s="5"/>
      <c r="Q19" s="5"/>
    </row>
    <row r="20" spans="1:17" ht="15.75">
      <c r="A20" s="21" t="s">
        <v>53</v>
      </c>
      <c r="B20" s="21" t="s">
        <v>38</v>
      </c>
      <c r="C20" s="22" t="s">
        <v>39</v>
      </c>
      <c r="D20" s="22" t="s">
        <v>49</v>
      </c>
      <c r="E20" s="14">
        <v>213546</v>
      </c>
      <c r="F20" s="14"/>
      <c r="G20" s="14">
        <v>107649</v>
      </c>
      <c r="H20" s="14">
        <v>38900</v>
      </c>
      <c r="I20" s="14"/>
      <c r="J20" s="14"/>
      <c r="K20" s="6">
        <f>I20+H20+G20+F20</f>
        <v>146549</v>
      </c>
      <c r="L20" s="5"/>
      <c r="M20" s="5"/>
      <c r="N20" s="5"/>
      <c r="O20" s="5"/>
      <c r="P20" s="5"/>
      <c r="Q20" s="5"/>
    </row>
    <row r="21" spans="1:17" s="1" customFormat="1" ht="15.75">
      <c r="A21" s="24" t="s">
        <v>3</v>
      </c>
      <c r="B21" s="24"/>
      <c r="C21" s="24"/>
      <c r="D21" s="24"/>
      <c r="E21" s="6">
        <f aca="true" t="shared" si="5" ref="E21:K21">E24+E25+E27+E29+E31+E23</f>
        <v>17349736</v>
      </c>
      <c r="F21" s="6">
        <f t="shared" si="5"/>
        <v>0</v>
      </c>
      <c r="G21" s="6">
        <f t="shared" si="5"/>
        <v>2721120</v>
      </c>
      <c r="H21" s="6">
        <f t="shared" si="5"/>
        <v>2000000</v>
      </c>
      <c r="I21" s="6">
        <f t="shared" si="5"/>
        <v>1900000</v>
      </c>
      <c r="J21" s="6">
        <f t="shared" si="5"/>
        <v>1000000</v>
      </c>
      <c r="K21" s="6">
        <f t="shared" si="5"/>
        <v>7621120</v>
      </c>
      <c r="L21" s="7"/>
      <c r="M21" s="7"/>
      <c r="N21" s="7"/>
      <c r="O21" s="7"/>
      <c r="P21" s="7"/>
      <c r="Q21" s="7"/>
    </row>
    <row r="22" spans="1:17" ht="15.75">
      <c r="A22" s="12"/>
      <c r="B22" s="10"/>
      <c r="C22" s="10"/>
      <c r="D22" s="11"/>
      <c r="E22" s="14"/>
      <c r="F22" s="14"/>
      <c r="G22" s="14"/>
      <c r="H22" s="14"/>
      <c r="I22" s="14"/>
      <c r="J22" s="14"/>
      <c r="K22" s="6"/>
      <c r="L22" s="5"/>
      <c r="M22" s="5"/>
      <c r="N22" s="5"/>
      <c r="O22" s="5"/>
      <c r="P22" s="5"/>
      <c r="Q22" s="5"/>
    </row>
    <row r="23" spans="1:17" ht="15.75">
      <c r="A23" s="15" t="s">
        <v>52</v>
      </c>
      <c r="B23" s="13" t="s">
        <v>7</v>
      </c>
      <c r="C23" s="13">
        <v>2012</v>
      </c>
      <c r="D23" s="13">
        <v>2014</v>
      </c>
      <c r="E23" s="14">
        <v>38500</v>
      </c>
      <c r="F23" s="14"/>
      <c r="G23" s="14">
        <v>38500</v>
      </c>
      <c r="H23" s="14"/>
      <c r="I23" s="14"/>
      <c r="J23" s="14"/>
      <c r="K23" s="6">
        <f>G23</f>
        <v>38500</v>
      </c>
      <c r="L23" s="5"/>
      <c r="M23" s="5"/>
      <c r="N23" s="5"/>
      <c r="O23" s="5"/>
      <c r="P23" s="5"/>
      <c r="Q23" s="5"/>
    </row>
    <row r="24" spans="1:17" ht="15.75">
      <c r="A24" s="21" t="s">
        <v>37</v>
      </c>
      <c r="B24" s="21" t="s">
        <v>38</v>
      </c>
      <c r="C24" s="22" t="s">
        <v>39</v>
      </c>
      <c r="D24" s="22" t="s">
        <v>40</v>
      </c>
      <c r="E24" s="14">
        <v>25500</v>
      </c>
      <c r="F24" s="14"/>
      <c r="G24" s="14">
        <v>3906</v>
      </c>
      <c r="H24" s="14"/>
      <c r="I24" s="14"/>
      <c r="J24" s="14"/>
      <c r="K24" s="6">
        <f>G24</f>
        <v>3906</v>
      </c>
      <c r="L24" s="5"/>
      <c r="M24" s="5"/>
      <c r="N24" s="5"/>
      <c r="O24" s="5"/>
      <c r="P24" s="5"/>
      <c r="Q24" s="5"/>
    </row>
    <row r="25" spans="1:17" ht="47.25">
      <c r="A25" s="16" t="s">
        <v>10</v>
      </c>
      <c r="B25" s="13" t="s">
        <v>11</v>
      </c>
      <c r="C25" s="13">
        <v>2008</v>
      </c>
      <c r="D25" s="13">
        <v>2012</v>
      </c>
      <c r="E25" s="14">
        <f>11915877+180000</f>
        <v>12095877</v>
      </c>
      <c r="F25" s="14"/>
      <c r="G25" s="14">
        <f>2478714+180000</f>
        <v>2658714</v>
      </c>
      <c r="H25" s="14"/>
      <c r="I25" s="14"/>
      <c r="J25" s="14"/>
      <c r="K25" s="6">
        <f>I25+H25+G25+F25</f>
        <v>2658714</v>
      </c>
      <c r="L25" s="5"/>
      <c r="M25" s="5"/>
      <c r="N25" s="5"/>
      <c r="O25" s="5"/>
      <c r="P25" s="5"/>
      <c r="Q25" s="5"/>
    </row>
    <row r="26" spans="1:17" ht="15.75">
      <c r="A26" s="16"/>
      <c r="B26" s="13"/>
      <c r="C26" s="13"/>
      <c r="D26" s="13"/>
      <c r="E26" s="14"/>
      <c r="F26" s="14"/>
      <c r="G26" s="14"/>
      <c r="H26" s="14"/>
      <c r="I26" s="14"/>
      <c r="J26" s="14"/>
      <c r="K26" s="6"/>
      <c r="L26" s="5"/>
      <c r="M26" s="5"/>
      <c r="N26" s="5"/>
      <c r="O26" s="5"/>
      <c r="P26" s="5"/>
      <c r="Q26" s="5"/>
    </row>
    <row r="27" spans="1:17" ht="47.25">
      <c r="A27" s="16" t="s">
        <v>13</v>
      </c>
      <c r="B27" s="13" t="s">
        <v>11</v>
      </c>
      <c r="C27" s="13">
        <v>2009</v>
      </c>
      <c r="D27" s="13">
        <v>2015</v>
      </c>
      <c r="E27" s="14">
        <v>1975640</v>
      </c>
      <c r="F27" s="14"/>
      <c r="G27" s="14"/>
      <c r="H27" s="14"/>
      <c r="I27" s="14">
        <v>900000</v>
      </c>
      <c r="J27" s="14">
        <v>1000000</v>
      </c>
      <c r="K27" s="6">
        <f>I27+H27+G27+F27+J27</f>
        <v>1900000</v>
      </c>
      <c r="L27" s="5"/>
      <c r="M27" s="5"/>
      <c r="N27" s="5"/>
      <c r="O27" s="5"/>
      <c r="P27" s="5"/>
      <c r="Q27" s="5"/>
    </row>
    <row r="28" spans="1:17" ht="15.75">
      <c r="A28" s="15"/>
      <c r="B28" s="13"/>
      <c r="C28" s="13"/>
      <c r="D28" s="13"/>
      <c r="E28" s="14"/>
      <c r="F28" s="14"/>
      <c r="G28" s="14"/>
      <c r="H28" s="14"/>
      <c r="I28" s="14"/>
      <c r="J28" s="14"/>
      <c r="K28" s="6"/>
      <c r="L28" s="5"/>
      <c r="M28" s="5"/>
      <c r="N28" s="5"/>
      <c r="O28" s="5"/>
      <c r="P28" s="5"/>
      <c r="Q28" s="5"/>
    </row>
    <row r="29" spans="1:17" ht="31.5">
      <c r="A29" s="16" t="s">
        <v>47</v>
      </c>
      <c r="B29" s="13" t="s">
        <v>11</v>
      </c>
      <c r="C29" s="13">
        <v>2009</v>
      </c>
      <c r="D29" s="13">
        <v>2013</v>
      </c>
      <c r="E29" s="14">
        <f>2132719+20000</f>
        <v>2152719</v>
      </c>
      <c r="F29" s="14"/>
      <c r="G29" s="14">
        <v>20000</v>
      </c>
      <c r="H29" s="14">
        <v>2000000</v>
      </c>
      <c r="I29" s="14"/>
      <c r="J29" s="14"/>
      <c r="K29" s="6">
        <f>I29+H29+G29+F29</f>
        <v>2020000</v>
      </c>
      <c r="L29" s="5"/>
      <c r="M29" s="5"/>
      <c r="N29" s="5"/>
      <c r="O29" s="5"/>
      <c r="P29" s="5"/>
      <c r="Q29" s="5"/>
    </row>
    <row r="30" spans="1:17" ht="15.75">
      <c r="A30" s="15"/>
      <c r="B30" s="13"/>
      <c r="C30" s="13"/>
      <c r="D30" s="13"/>
      <c r="E30" s="14"/>
      <c r="F30" s="14"/>
      <c r="G30" s="14"/>
      <c r="H30" s="14"/>
      <c r="I30" s="14"/>
      <c r="J30" s="14"/>
      <c r="K30" s="6"/>
      <c r="L30" s="5"/>
      <c r="M30" s="5"/>
      <c r="N30" s="5"/>
      <c r="O30" s="5"/>
      <c r="P30" s="5"/>
      <c r="Q30" s="5"/>
    </row>
    <row r="31" spans="1:17" ht="31.5">
      <c r="A31" s="17" t="s">
        <v>15</v>
      </c>
      <c r="B31" s="13" t="s">
        <v>11</v>
      </c>
      <c r="C31" s="13">
        <v>2009</v>
      </c>
      <c r="D31" s="13">
        <v>2014</v>
      </c>
      <c r="E31" s="14">
        <v>1061500</v>
      </c>
      <c r="F31" s="14"/>
      <c r="G31" s="14"/>
      <c r="H31" s="14"/>
      <c r="I31" s="14">
        <v>1000000</v>
      </c>
      <c r="J31" s="14"/>
      <c r="K31" s="6">
        <f>I31+H31+G31+F31+J31</f>
        <v>1000000</v>
      </c>
      <c r="L31" s="5"/>
      <c r="M31" s="5"/>
      <c r="N31" s="5"/>
      <c r="O31" s="5"/>
      <c r="P31" s="5"/>
      <c r="Q31" s="5"/>
    </row>
    <row r="32" spans="1:17" ht="15.75">
      <c r="A32" s="13"/>
      <c r="B32" s="13"/>
      <c r="C32" s="13"/>
      <c r="D32" s="13"/>
      <c r="E32" s="14"/>
      <c r="F32" s="14"/>
      <c r="G32" s="14"/>
      <c r="H32" s="14"/>
      <c r="I32" s="14"/>
      <c r="J32" s="14"/>
      <c r="K32" s="6"/>
      <c r="L32" s="5"/>
      <c r="M32" s="5"/>
      <c r="N32" s="5"/>
      <c r="O32" s="5"/>
      <c r="P32" s="5"/>
      <c r="Q32" s="5"/>
    </row>
    <row r="33" spans="1:17" s="1" customFormat="1" ht="47.25" customHeight="1">
      <c r="A33" s="25" t="s">
        <v>9</v>
      </c>
      <c r="B33" s="25"/>
      <c r="C33" s="25"/>
      <c r="D33" s="25"/>
      <c r="E33" s="6">
        <f>E35+E37</f>
        <v>0</v>
      </c>
      <c r="F33" s="6"/>
      <c r="G33" s="6"/>
      <c r="H33" s="6"/>
      <c r="I33" s="6"/>
      <c r="J33" s="6"/>
      <c r="K33" s="6">
        <f>I33+H33+G33+F33</f>
        <v>0</v>
      </c>
      <c r="L33" s="7"/>
      <c r="M33" s="7"/>
      <c r="N33" s="7"/>
      <c r="O33" s="7"/>
      <c r="P33" s="7"/>
      <c r="Q33" s="7"/>
    </row>
    <row r="34" spans="1:17" s="1" customFormat="1" ht="15.75">
      <c r="A34" s="30"/>
      <c r="B34" s="30"/>
      <c r="C34" s="30"/>
      <c r="D34" s="30"/>
      <c r="E34" s="6"/>
      <c r="F34" s="6"/>
      <c r="G34" s="6"/>
      <c r="H34" s="6"/>
      <c r="I34" s="6"/>
      <c r="J34" s="6"/>
      <c r="K34" s="6"/>
      <c r="L34" s="7"/>
      <c r="M34" s="7"/>
      <c r="N34" s="7"/>
      <c r="O34" s="7"/>
      <c r="P34" s="7"/>
      <c r="Q34" s="7"/>
    </row>
    <row r="35" spans="1:17" s="1" customFormat="1" ht="15.75">
      <c r="A35" s="24" t="s">
        <v>4</v>
      </c>
      <c r="B35" s="24"/>
      <c r="C35" s="24"/>
      <c r="D35" s="24"/>
      <c r="E35" s="6">
        <v>0</v>
      </c>
      <c r="F35" s="6"/>
      <c r="G35" s="6"/>
      <c r="H35" s="6"/>
      <c r="I35" s="6"/>
      <c r="J35" s="6"/>
      <c r="K35" s="6">
        <f>I35+H35+G35+F35</f>
        <v>0</v>
      </c>
      <c r="L35" s="7"/>
      <c r="M35" s="7"/>
      <c r="N35" s="7"/>
      <c r="O35" s="7"/>
      <c r="P35" s="7"/>
      <c r="Q35" s="7"/>
    </row>
    <row r="36" spans="1:17" s="1" customFormat="1" ht="15.75">
      <c r="A36" s="30"/>
      <c r="B36" s="30"/>
      <c r="C36" s="30"/>
      <c r="D36" s="30"/>
      <c r="E36" s="6"/>
      <c r="F36" s="6"/>
      <c r="G36" s="6"/>
      <c r="H36" s="6"/>
      <c r="I36" s="6"/>
      <c r="J36" s="6"/>
      <c r="K36" s="6"/>
      <c r="L36" s="7"/>
      <c r="M36" s="7"/>
      <c r="N36" s="7"/>
      <c r="O36" s="7"/>
      <c r="P36" s="7"/>
      <c r="Q36" s="7"/>
    </row>
    <row r="37" spans="1:17" s="1" customFormat="1" ht="15.75">
      <c r="A37" s="24" t="s">
        <v>3</v>
      </c>
      <c r="B37" s="24"/>
      <c r="C37" s="24"/>
      <c r="D37" s="24"/>
      <c r="E37" s="6">
        <v>0</v>
      </c>
      <c r="F37" s="6"/>
      <c r="G37" s="6"/>
      <c r="H37" s="6"/>
      <c r="I37" s="6"/>
      <c r="J37" s="6"/>
      <c r="K37" s="6">
        <f>I37+H37+G37+F37</f>
        <v>0</v>
      </c>
      <c r="L37" s="7"/>
      <c r="M37" s="7"/>
      <c r="N37" s="7"/>
      <c r="O37" s="7"/>
      <c r="P37" s="7"/>
      <c r="Q37" s="7"/>
    </row>
    <row r="38" spans="1:17" ht="15.75">
      <c r="A38" s="26"/>
      <c r="B38" s="26"/>
      <c r="C38" s="26"/>
      <c r="D38" s="26"/>
      <c r="E38" s="14"/>
      <c r="F38" s="14"/>
      <c r="G38" s="14"/>
      <c r="H38" s="14"/>
      <c r="I38" s="14"/>
      <c r="J38" s="14"/>
      <c r="K38" s="6"/>
      <c r="L38" s="5"/>
      <c r="M38" s="5"/>
      <c r="N38" s="5"/>
      <c r="O38" s="5"/>
      <c r="P38" s="5"/>
      <c r="Q38" s="5"/>
    </row>
    <row r="39" spans="1:17" s="1" customFormat="1" ht="31.5" customHeight="1">
      <c r="A39" s="25" t="s">
        <v>25</v>
      </c>
      <c r="B39" s="25"/>
      <c r="C39" s="25"/>
      <c r="D39" s="25"/>
      <c r="E39" s="6">
        <f>E41+E43</f>
        <v>5919048</v>
      </c>
      <c r="F39" s="6"/>
      <c r="G39" s="6">
        <f>G41+G43</f>
        <v>1261000</v>
      </c>
      <c r="H39" s="6">
        <f>H41+H43</f>
        <v>2040000</v>
      </c>
      <c r="I39" s="6">
        <f>I41+I43</f>
        <v>1400000</v>
      </c>
      <c r="J39" s="6">
        <f>J41+J43</f>
        <v>600000</v>
      </c>
      <c r="K39" s="6">
        <f>I39+H39+G39+F39</f>
        <v>4701000</v>
      </c>
      <c r="L39" s="7"/>
      <c r="M39" s="7"/>
      <c r="N39" s="7"/>
      <c r="O39" s="7"/>
      <c r="P39" s="7"/>
      <c r="Q39" s="7"/>
    </row>
    <row r="40" spans="1:17" ht="15.75">
      <c r="A40" s="26"/>
      <c r="B40" s="26"/>
      <c r="C40" s="26"/>
      <c r="D40" s="26"/>
      <c r="E40" s="14"/>
      <c r="F40" s="14"/>
      <c r="G40" s="14"/>
      <c r="H40" s="14"/>
      <c r="I40" s="14"/>
      <c r="J40" s="14"/>
      <c r="K40" s="6"/>
      <c r="L40" s="5"/>
      <c r="M40" s="5"/>
      <c r="N40" s="5"/>
      <c r="O40" s="5"/>
      <c r="P40" s="5"/>
      <c r="Q40" s="5"/>
    </row>
    <row r="41" spans="1:17" s="1" customFormat="1" ht="15.75">
      <c r="A41" s="24" t="s">
        <v>4</v>
      </c>
      <c r="B41" s="24"/>
      <c r="C41" s="24"/>
      <c r="D41" s="24"/>
      <c r="E41" s="6">
        <v>0</v>
      </c>
      <c r="F41" s="6"/>
      <c r="G41" s="6">
        <v>0</v>
      </c>
      <c r="H41" s="6">
        <v>0</v>
      </c>
      <c r="I41" s="6">
        <v>0</v>
      </c>
      <c r="J41" s="6"/>
      <c r="K41" s="6">
        <f>I41+H41+G41+F41</f>
        <v>0</v>
      </c>
      <c r="L41" s="7"/>
      <c r="M41" s="7"/>
      <c r="N41" s="7"/>
      <c r="O41" s="7"/>
      <c r="P41" s="7"/>
      <c r="Q41" s="7"/>
    </row>
    <row r="42" spans="1:17" ht="15.75">
      <c r="A42" s="26"/>
      <c r="B42" s="26"/>
      <c r="C42" s="26"/>
      <c r="D42" s="26"/>
      <c r="E42" s="14"/>
      <c r="F42" s="14"/>
      <c r="G42" s="14"/>
      <c r="H42" s="14"/>
      <c r="I42" s="14"/>
      <c r="J42" s="14"/>
      <c r="K42" s="6"/>
      <c r="L42" s="5"/>
      <c r="M42" s="5"/>
      <c r="N42" s="5"/>
      <c r="O42" s="5"/>
      <c r="P42" s="5"/>
      <c r="Q42" s="5"/>
    </row>
    <row r="43" spans="1:17" s="1" customFormat="1" ht="15.75">
      <c r="A43" s="24" t="s">
        <v>3</v>
      </c>
      <c r="B43" s="24"/>
      <c r="C43" s="24"/>
      <c r="D43" s="24"/>
      <c r="E43" s="6">
        <f aca="true" t="shared" si="6" ref="E43:J43">E45+E53+E57++E59+E61+E63</f>
        <v>5919048</v>
      </c>
      <c r="F43" s="6">
        <f t="shared" si="6"/>
        <v>0</v>
      </c>
      <c r="G43" s="6">
        <f t="shared" si="6"/>
        <v>1261000</v>
      </c>
      <c r="H43" s="6">
        <f t="shared" si="6"/>
        <v>2040000</v>
      </c>
      <c r="I43" s="6">
        <f t="shared" si="6"/>
        <v>1400000</v>
      </c>
      <c r="J43" s="6">
        <f t="shared" si="6"/>
        <v>600000</v>
      </c>
      <c r="K43" s="6">
        <f>K45+K53+K57+K59+K61+K63</f>
        <v>5301000</v>
      </c>
      <c r="L43" s="7"/>
      <c r="M43" s="7"/>
      <c r="N43" s="7"/>
      <c r="O43" s="7"/>
      <c r="P43" s="7"/>
      <c r="Q43" s="7"/>
    </row>
    <row r="44" spans="1:17" ht="15.75">
      <c r="A44" s="15"/>
      <c r="B44" s="13"/>
      <c r="C44" s="13"/>
      <c r="D44" s="13"/>
      <c r="E44" s="14"/>
      <c r="F44" s="14"/>
      <c r="G44" s="14"/>
      <c r="H44" s="14"/>
      <c r="I44" s="14"/>
      <c r="J44" s="14"/>
      <c r="K44" s="6"/>
      <c r="L44" s="5"/>
      <c r="M44" s="5"/>
      <c r="N44" s="5"/>
      <c r="O44" s="5"/>
      <c r="P44" s="5"/>
      <c r="Q44" s="5"/>
    </row>
    <row r="45" spans="1:17" ht="15.75">
      <c r="A45" s="13" t="s">
        <v>16</v>
      </c>
      <c r="B45" s="13" t="s">
        <v>11</v>
      </c>
      <c r="C45" s="13">
        <v>2009</v>
      </c>
      <c r="D45" s="13">
        <v>2012</v>
      </c>
      <c r="E45" s="14">
        <v>1075168</v>
      </c>
      <c r="F45" s="14"/>
      <c r="G45" s="14">
        <v>500000</v>
      </c>
      <c r="H45" s="14"/>
      <c r="I45" s="14"/>
      <c r="J45" s="14"/>
      <c r="K45" s="6">
        <f>I45+H45+G45+F45</f>
        <v>500000</v>
      </c>
      <c r="L45" s="5"/>
      <c r="M45" s="5"/>
      <c r="N45" s="5"/>
      <c r="O45" s="5"/>
      <c r="P45" s="5"/>
      <c r="Q45" s="5"/>
    </row>
    <row r="46" spans="1:17" ht="15.75">
      <c r="A46" s="13"/>
      <c r="B46" s="13"/>
      <c r="C46" s="13"/>
      <c r="D46" s="13"/>
      <c r="E46" s="14"/>
      <c r="F46" s="14"/>
      <c r="G46" s="14"/>
      <c r="H46" s="14"/>
      <c r="I46" s="14"/>
      <c r="J46" s="14"/>
      <c r="K46" s="6"/>
      <c r="L46" s="5"/>
      <c r="M46" s="5"/>
      <c r="N46" s="5"/>
      <c r="O46" s="5"/>
      <c r="P46" s="5"/>
      <c r="Q46" s="5"/>
    </row>
    <row r="47" spans="1:17" ht="15.75" hidden="1">
      <c r="A47" s="13"/>
      <c r="B47" s="13"/>
      <c r="C47" s="13"/>
      <c r="D47" s="13"/>
      <c r="E47" s="14"/>
      <c r="F47" s="14"/>
      <c r="G47" s="14"/>
      <c r="H47" s="14"/>
      <c r="I47" s="14"/>
      <c r="J47" s="14"/>
      <c r="K47" s="6"/>
      <c r="L47" s="5"/>
      <c r="M47" s="5"/>
      <c r="N47" s="5"/>
      <c r="O47" s="5"/>
      <c r="P47" s="5"/>
      <c r="Q47" s="5"/>
    </row>
    <row r="48" spans="1:17" ht="15.75" hidden="1">
      <c r="A48" s="13"/>
      <c r="B48" s="13"/>
      <c r="C48" s="13"/>
      <c r="D48" s="13"/>
      <c r="E48" s="14"/>
      <c r="F48" s="14"/>
      <c r="G48" s="14"/>
      <c r="H48" s="14"/>
      <c r="I48" s="14"/>
      <c r="J48" s="14"/>
      <c r="K48" s="6"/>
      <c r="L48" s="5"/>
      <c r="M48" s="5"/>
      <c r="N48" s="5"/>
      <c r="O48" s="5"/>
      <c r="P48" s="5"/>
      <c r="Q48" s="5"/>
    </row>
    <row r="49" spans="1:17" ht="15.75" hidden="1">
      <c r="A49" s="17"/>
      <c r="B49" s="13"/>
      <c r="C49" s="13"/>
      <c r="D49" s="13"/>
      <c r="E49" s="14"/>
      <c r="F49" s="14"/>
      <c r="G49" s="14"/>
      <c r="H49" s="14"/>
      <c r="I49" s="14"/>
      <c r="J49" s="14"/>
      <c r="K49" s="6"/>
      <c r="L49" s="5"/>
      <c r="M49" s="5"/>
      <c r="N49" s="5"/>
      <c r="O49" s="5"/>
      <c r="P49" s="5"/>
      <c r="Q49" s="5"/>
    </row>
    <row r="50" spans="1:17" ht="15.75" hidden="1">
      <c r="A50" s="13"/>
      <c r="B50" s="13"/>
      <c r="C50" s="13"/>
      <c r="D50" s="13"/>
      <c r="E50" s="14"/>
      <c r="F50" s="14"/>
      <c r="G50" s="14"/>
      <c r="H50" s="14"/>
      <c r="I50" s="14"/>
      <c r="J50" s="14"/>
      <c r="K50" s="6"/>
      <c r="L50" s="5"/>
      <c r="M50" s="5"/>
      <c r="N50" s="5"/>
      <c r="O50" s="5"/>
      <c r="P50" s="5"/>
      <c r="Q50" s="5"/>
    </row>
    <row r="51" spans="1:17" ht="15.75" hidden="1">
      <c r="A51" s="17"/>
      <c r="B51" s="13"/>
      <c r="C51" s="13"/>
      <c r="D51" s="13"/>
      <c r="E51" s="14"/>
      <c r="F51" s="14"/>
      <c r="G51" s="14"/>
      <c r="H51" s="14"/>
      <c r="I51" s="14"/>
      <c r="J51" s="14"/>
      <c r="K51" s="6"/>
      <c r="L51" s="5"/>
      <c r="M51" s="5"/>
      <c r="N51" s="5"/>
      <c r="O51" s="5"/>
      <c r="P51" s="5"/>
      <c r="Q51" s="5"/>
    </row>
    <row r="52" spans="1:17" ht="15.75" hidden="1">
      <c r="A52" s="13"/>
      <c r="B52" s="13"/>
      <c r="C52" s="13"/>
      <c r="D52" s="13"/>
      <c r="E52" s="14"/>
      <c r="F52" s="14"/>
      <c r="G52" s="14"/>
      <c r="H52" s="14"/>
      <c r="I52" s="14"/>
      <c r="J52" s="14"/>
      <c r="K52" s="6"/>
      <c r="L52" s="5"/>
      <c r="M52" s="5"/>
      <c r="N52" s="5"/>
      <c r="O52" s="5"/>
      <c r="P52" s="5"/>
      <c r="Q52" s="5"/>
    </row>
    <row r="53" spans="1:17" ht="61.5" customHeight="1">
      <c r="A53" s="17" t="s">
        <v>36</v>
      </c>
      <c r="B53" s="17" t="s">
        <v>41</v>
      </c>
      <c r="C53" s="13">
        <v>2010</v>
      </c>
      <c r="D53" s="13">
        <v>2013</v>
      </c>
      <c r="E53" s="14">
        <v>1150880</v>
      </c>
      <c r="F53" s="14"/>
      <c r="G53" s="14">
        <v>500000</v>
      </c>
      <c r="H53" s="14">
        <v>620000</v>
      </c>
      <c r="I53" s="14"/>
      <c r="J53" s="14"/>
      <c r="K53" s="6">
        <f>I53+H53+G53+F53</f>
        <v>1120000</v>
      </c>
      <c r="L53" s="5"/>
      <c r="M53" s="5"/>
      <c r="N53" s="5"/>
      <c r="O53" s="5"/>
      <c r="P53" s="5"/>
      <c r="Q53" s="5"/>
    </row>
    <row r="54" spans="1:17" ht="15.75">
      <c r="A54" s="13"/>
      <c r="B54" s="13"/>
      <c r="C54" s="13"/>
      <c r="D54" s="13"/>
      <c r="E54" s="14"/>
      <c r="F54" s="14"/>
      <c r="G54" s="14"/>
      <c r="H54" s="14"/>
      <c r="I54" s="14"/>
      <c r="J54" s="14"/>
      <c r="K54" s="6"/>
      <c r="L54" s="5"/>
      <c r="M54" s="5"/>
      <c r="N54" s="5"/>
      <c r="O54" s="5"/>
      <c r="P54" s="5"/>
      <c r="Q54" s="5"/>
    </row>
    <row r="55" spans="1:17" ht="15.75" hidden="1">
      <c r="A55" s="13"/>
      <c r="B55" s="13"/>
      <c r="C55" s="13"/>
      <c r="D55" s="13"/>
      <c r="E55" s="14"/>
      <c r="F55" s="14"/>
      <c r="G55" s="14"/>
      <c r="H55" s="14"/>
      <c r="I55" s="14"/>
      <c r="J55" s="14"/>
      <c r="K55" s="6"/>
      <c r="L55" s="5"/>
      <c r="M55" s="5"/>
      <c r="N55" s="5"/>
      <c r="O55" s="5"/>
      <c r="P55" s="5"/>
      <c r="Q55" s="5"/>
    </row>
    <row r="56" spans="1:17" ht="15.75" hidden="1">
      <c r="A56" s="13"/>
      <c r="B56" s="13"/>
      <c r="C56" s="13"/>
      <c r="D56" s="13"/>
      <c r="E56" s="14"/>
      <c r="F56" s="14"/>
      <c r="G56" s="14"/>
      <c r="H56" s="14"/>
      <c r="I56" s="14"/>
      <c r="J56" s="14"/>
      <c r="K56" s="6"/>
      <c r="L56" s="5"/>
      <c r="M56" s="5"/>
      <c r="N56" s="5"/>
      <c r="O56" s="5"/>
      <c r="P56" s="5"/>
      <c r="Q56" s="5"/>
    </row>
    <row r="57" spans="1:17" ht="15.75" hidden="1">
      <c r="A57" s="17"/>
      <c r="B57" s="13"/>
      <c r="C57" s="13"/>
      <c r="D57" s="13"/>
      <c r="E57" s="14"/>
      <c r="F57" s="14"/>
      <c r="G57" s="14"/>
      <c r="H57" s="14"/>
      <c r="I57" s="14"/>
      <c r="J57" s="14"/>
      <c r="K57" s="6">
        <f>F57+G57+H57+I57</f>
        <v>0</v>
      </c>
      <c r="L57" s="5"/>
      <c r="M57" s="5"/>
      <c r="N57" s="5"/>
      <c r="O57" s="5"/>
      <c r="P57" s="5"/>
      <c r="Q57" s="5"/>
    </row>
    <row r="58" spans="1:17" ht="15.75" hidden="1">
      <c r="A58" s="13"/>
      <c r="B58" s="13"/>
      <c r="C58" s="13"/>
      <c r="D58" s="13"/>
      <c r="E58" s="14"/>
      <c r="F58" s="14"/>
      <c r="G58" s="14"/>
      <c r="H58" s="14"/>
      <c r="I58" s="14"/>
      <c r="J58" s="14"/>
      <c r="K58" s="6"/>
      <c r="L58" s="5"/>
      <c r="M58" s="5"/>
      <c r="N58" s="5"/>
      <c r="O58" s="5"/>
      <c r="P58" s="5"/>
      <c r="Q58" s="5"/>
    </row>
    <row r="59" spans="1:17" ht="47.25">
      <c r="A59" s="17" t="s">
        <v>34</v>
      </c>
      <c r="B59" s="13" t="s">
        <v>11</v>
      </c>
      <c r="C59" s="13">
        <v>2011</v>
      </c>
      <c r="D59" s="13">
        <v>2012</v>
      </c>
      <c r="E59" s="14">
        <v>70000</v>
      </c>
      <c r="F59" s="14"/>
      <c r="G59" s="14">
        <f>60000+53000</f>
        <v>113000</v>
      </c>
      <c r="H59" s="14">
        <v>100000</v>
      </c>
      <c r="I59" s="14"/>
      <c r="J59" s="14"/>
      <c r="K59" s="6">
        <f>G59+H59</f>
        <v>213000</v>
      </c>
      <c r="L59" s="5"/>
      <c r="M59" s="5"/>
      <c r="N59" s="5"/>
      <c r="O59" s="5"/>
      <c r="P59" s="5"/>
      <c r="Q59" s="5"/>
    </row>
    <row r="60" spans="1:17" ht="15.75">
      <c r="A60" s="13"/>
      <c r="B60" s="13"/>
      <c r="C60" s="13"/>
      <c r="D60" s="13"/>
      <c r="E60" s="14"/>
      <c r="F60" s="14"/>
      <c r="G60" s="14"/>
      <c r="H60" s="14"/>
      <c r="I60" s="14"/>
      <c r="J60" s="14"/>
      <c r="K60" s="6"/>
      <c r="L60" s="5"/>
      <c r="M60" s="5"/>
      <c r="N60" s="5"/>
      <c r="O60" s="5"/>
      <c r="P60" s="5"/>
      <c r="Q60" s="5"/>
    </row>
    <row r="61" spans="1:17" ht="47.25">
      <c r="A61" s="17" t="s">
        <v>35</v>
      </c>
      <c r="B61" s="13" t="s">
        <v>11</v>
      </c>
      <c r="C61" s="13">
        <v>2011</v>
      </c>
      <c r="D61" s="13">
        <v>2013</v>
      </c>
      <c r="E61" s="14">
        <v>735000</v>
      </c>
      <c r="F61" s="14"/>
      <c r="G61" s="14">
        <v>60000</v>
      </c>
      <c r="H61" s="14">
        <v>520000</v>
      </c>
      <c r="I61" s="14"/>
      <c r="J61" s="14"/>
      <c r="K61" s="6">
        <f>F61+G61+H61</f>
        <v>580000</v>
      </c>
      <c r="L61" s="5"/>
      <c r="M61" s="5"/>
      <c r="N61" s="5"/>
      <c r="O61" s="5"/>
      <c r="P61" s="5"/>
      <c r="Q61" s="5"/>
    </row>
    <row r="62" spans="1:17" ht="15.75">
      <c r="A62" s="17"/>
      <c r="B62" s="13"/>
      <c r="C62" s="13"/>
      <c r="D62" s="13"/>
      <c r="E62" s="14"/>
      <c r="F62" s="14"/>
      <c r="G62" s="14"/>
      <c r="H62" s="14"/>
      <c r="I62" s="14"/>
      <c r="J62" s="14"/>
      <c r="K62" s="6"/>
      <c r="L62" s="5"/>
      <c r="M62" s="5"/>
      <c r="N62" s="5"/>
      <c r="O62" s="5"/>
      <c r="P62" s="5"/>
      <c r="Q62" s="5"/>
    </row>
    <row r="63" spans="1:17" ht="47.25">
      <c r="A63" s="17" t="s">
        <v>48</v>
      </c>
      <c r="B63" s="13" t="s">
        <v>11</v>
      </c>
      <c r="C63" s="13">
        <v>2012</v>
      </c>
      <c r="D63" s="13">
        <v>2015</v>
      </c>
      <c r="E63" s="14">
        <f>2880000+8000</f>
        <v>2888000</v>
      </c>
      <c r="F63" s="14"/>
      <c r="G63" s="14">
        <v>88000</v>
      </c>
      <c r="H63" s="14">
        <v>800000</v>
      </c>
      <c r="I63" s="14">
        <v>1400000</v>
      </c>
      <c r="J63" s="14">
        <v>600000</v>
      </c>
      <c r="K63" s="6">
        <f>G63+H63+I63+J63</f>
        <v>2888000</v>
      </c>
      <c r="L63" s="5"/>
      <c r="M63" s="5"/>
      <c r="N63" s="5"/>
      <c r="O63" s="5"/>
      <c r="P63" s="5"/>
      <c r="Q63" s="5"/>
    </row>
    <row r="64" spans="1:17" ht="15.75">
      <c r="A64" s="13"/>
      <c r="B64" s="13"/>
      <c r="C64" s="13"/>
      <c r="D64" s="13"/>
      <c r="E64" s="14"/>
      <c r="F64" s="14"/>
      <c r="G64" s="14"/>
      <c r="H64" s="14"/>
      <c r="I64" s="14"/>
      <c r="J64" s="14"/>
      <c r="K64" s="6"/>
      <c r="L64" s="5"/>
      <c r="M64" s="5"/>
      <c r="N64" s="5"/>
      <c r="O64" s="5"/>
      <c r="P64" s="5"/>
      <c r="Q64" s="5"/>
    </row>
    <row r="65" spans="1:17" s="3" customFormat="1" ht="51" customHeight="1">
      <c r="A65" s="23" t="s">
        <v>20</v>
      </c>
      <c r="B65" s="23"/>
      <c r="C65" s="23"/>
      <c r="D65" s="23"/>
      <c r="E65" s="6">
        <f>E67+E76</f>
        <v>1612201.52</v>
      </c>
      <c r="F65" s="6"/>
      <c r="G65" s="6">
        <f>G67+G76</f>
        <v>900074</v>
      </c>
      <c r="H65" s="6">
        <f>H67+H76</f>
        <v>389253</v>
      </c>
      <c r="I65" s="6">
        <f>I67+I76</f>
        <v>0</v>
      </c>
      <c r="J65" s="6">
        <f>J67+J76</f>
        <v>0</v>
      </c>
      <c r="K65" s="6">
        <f>I65+H65+G65+F65+J65</f>
        <v>1289327</v>
      </c>
      <c r="L65" s="9"/>
      <c r="M65" s="6"/>
      <c r="N65" s="6"/>
      <c r="O65" s="6"/>
      <c r="P65" s="6"/>
      <c r="Q65" s="6"/>
    </row>
    <row r="66" spans="1:17" ht="15.75">
      <c r="A66" s="34"/>
      <c r="B66" s="34"/>
      <c r="C66" s="34"/>
      <c r="D66" s="34"/>
      <c r="E66" s="14"/>
      <c r="F66" s="14"/>
      <c r="G66" s="14"/>
      <c r="H66" s="14"/>
      <c r="I66" s="14"/>
      <c r="J66" s="14"/>
      <c r="K66" s="6"/>
      <c r="L66" s="5"/>
      <c r="M66" s="5"/>
      <c r="N66" s="5"/>
      <c r="O66" s="5"/>
      <c r="P66" s="5"/>
      <c r="Q66" s="5"/>
    </row>
    <row r="67" spans="1:17" s="1" customFormat="1" ht="15.75">
      <c r="A67" s="24" t="s">
        <v>4</v>
      </c>
      <c r="B67" s="24"/>
      <c r="C67" s="24"/>
      <c r="D67" s="24"/>
      <c r="E67" s="6">
        <f>E69+E74+E75+E70+E71+E72+E73</f>
        <v>1612201.52</v>
      </c>
      <c r="F67" s="6">
        <f aca="true" t="shared" si="7" ref="F67:K67">F69+F74+F75+F70+F71+F72+F73</f>
        <v>0</v>
      </c>
      <c r="G67" s="6">
        <f t="shared" si="7"/>
        <v>900074</v>
      </c>
      <c r="H67" s="6">
        <f t="shared" si="7"/>
        <v>389253</v>
      </c>
      <c r="I67" s="6">
        <f t="shared" si="7"/>
        <v>0</v>
      </c>
      <c r="J67" s="6">
        <f t="shared" si="7"/>
        <v>0</v>
      </c>
      <c r="K67" s="6">
        <f t="shared" si="7"/>
        <v>1289327</v>
      </c>
      <c r="L67" s="7"/>
      <c r="M67" s="7"/>
      <c r="N67" s="7"/>
      <c r="O67" s="7"/>
      <c r="P67" s="7"/>
      <c r="Q67" s="7"/>
    </row>
    <row r="68" spans="1:17" ht="15.75">
      <c r="A68" s="26"/>
      <c r="B68" s="26"/>
      <c r="C68" s="26"/>
      <c r="D68" s="26"/>
      <c r="E68" s="14"/>
      <c r="F68" s="14"/>
      <c r="G68" s="14"/>
      <c r="H68" s="14"/>
      <c r="I68" s="14"/>
      <c r="J68" s="14"/>
      <c r="K68" s="6"/>
      <c r="L68" s="5"/>
      <c r="M68" s="5"/>
      <c r="N68" s="5"/>
      <c r="O68" s="5"/>
      <c r="P68" s="5"/>
      <c r="Q68" s="5"/>
    </row>
    <row r="69" spans="1:17" ht="15.75">
      <c r="A69" s="15" t="s">
        <v>46</v>
      </c>
      <c r="B69" s="13" t="s">
        <v>22</v>
      </c>
      <c r="C69" s="13">
        <v>2011</v>
      </c>
      <c r="D69" s="13">
        <v>2012</v>
      </c>
      <c r="E69" s="14">
        <v>95519.52</v>
      </c>
      <c r="F69" s="14"/>
      <c r="G69" s="14">
        <v>57312</v>
      </c>
      <c r="H69" s="14"/>
      <c r="I69" s="14"/>
      <c r="J69" s="14"/>
      <c r="K69" s="6">
        <f>G69+H69+I69+J69</f>
        <v>57312</v>
      </c>
      <c r="L69" s="5"/>
      <c r="M69" s="5"/>
      <c r="N69" s="5"/>
      <c r="O69" s="5"/>
      <c r="P69" s="5"/>
      <c r="Q69" s="5"/>
    </row>
    <row r="70" spans="1:17" ht="15.75">
      <c r="A70" s="15" t="s">
        <v>46</v>
      </c>
      <c r="B70" s="13" t="s">
        <v>22</v>
      </c>
      <c r="C70" s="13">
        <v>2012</v>
      </c>
      <c r="D70" s="13">
        <v>2013</v>
      </c>
      <c r="E70" s="14">
        <v>149268</v>
      </c>
      <c r="F70" s="14"/>
      <c r="G70" s="14">
        <v>74688</v>
      </c>
      <c r="H70" s="14">
        <v>74580</v>
      </c>
      <c r="I70" s="14"/>
      <c r="J70" s="14"/>
      <c r="K70" s="6">
        <f>G70+H70+I70+J70</f>
        <v>149268</v>
      </c>
      <c r="L70" s="5"/>
      <c r="M70" s="5"/>
      <c r="N70" s="5"/>
      <c r="O70" s="5"/>
      <c r="P70" s="5"/>
      <c r="Q70" s="5"/>
    </row>
    <row r="71" spans="1:17" ht="15.75">
      <c r="A71" s="15" t="s">
        <v>46</v>
      </c>
      <c r="B71" s="13" t="s">
        <v>50</v>
      </c>
      <c r="C71" s="13">
        <v>2012</v>
      </c>
      <c r="D71" s="13">
        <v>2013</v>
      </c>
      <c r="E71" s="14">
        <v>136380</v>
      </c>
      <c r="F71" s="14"/>
      <c r="G71" s="14">
        <v>95700</v>
      </c>
      <c r="H71" s="14">
        <v>40680</v>
      </c>
      <c r="I71" s="14"/>
      <c r="J71" s="14"/>
      <c r="K71" s="6">
        <f>G71+H71+I71+J71</f>
        <v>136380</v>
      </c>
      <c r="L71" s="5"/>
      <c r="M71" s="5"/>
      <c r="N71" s="5"/>
      <c r="O71" s="5"/>
      <c r="P71" s="5"/>
      <c r="Q71" s="5"/>
    </row>
    <row r="72" spans="1:17" ht="15.75">
      <c r="A72" s="15" t="s">
        <v>46</v>
      </c>
      <c r="B72" s="13" t="s">
        <v>51</v>
      </c>
      <c r="C72" s="13">
        <v>2012</v>
      </c>
      <c r="D72" s="13">
        <v>2013</v>
      </c>
      <c r="E72" s="14">
        <v>129670</v>
      </c>
      <c r="F72" s="14"/>
      <c r="G72" s="14">
        <v>96550</v>
      </c>
      <c r="H72" s="14">
        <v>33120</v>
      </c>
      <c r="I72" s="14"/>
      <c r="J72" s="14"/>
      <c r="K72" s="6">
        <f>G72+H72+I72+J72</f>
        <v>129670</v>
      </c>
      <c r="L72" s="5"/>
      <c r="M72" s="5"/>
      <c r="N72" s="5"/>
      <c r="O72" s="5"/>
      <c r="P72" s="5"/>
      <c r="Q72" s="5"/>
    </row>
    <row r="73" spans="1:17" ht="15.75">
      <c r="A73" s="15"/>
      <c r="B73" s="13"/>
      <c r="C73" s="13"/>
      <c r="D73" s="13"/>
      <c r="E73" s="14"/>
      <c r="F73" s="14"/>
      <c r="G73" s="14"/>
      <c r="H73" s="14"/>
      <c r="I73" s="14"/>
      <c r="J73" s="14"/>
      <c r="K73" s="6"/>
      <c r="L73" s="5"/>
      <c r="M73" s="5"/>
      <c r="N73" s="5"/>
      <c r="O73" s="5"/>
      <c r="P73" s="5"/>
      <c r="Q73" s="5"/>
    </row>
    <row r="74" spans="1:17" ht="47.25">
      <c r="A74" s="16" t="s">
        <v>23</v>
      </c>
      <c r="B74" s="13" t="s">
        <v>11</v>
      </c>
      <c r="C74" s="13">
        <v>2010</v>
      </c>
      <c r="D74" s="13">
        <v>2013</v>
      </c>
      <c r="E74" s="14">
        <v>788310</v>
      </c>
      <c r="F74" s="14"/>
      <c r="G74" s="14">
        <v>262770</v>
      </c>
      <c r="H74" s="14">
        <v>240873</v>
      </c>
      <c r="I74" s="14">
        <v>0</v>
      </c>
      <c r="J74" s="14"/>
      <c r="K74" s="6">
        <f>I74+H74+G74+F74</f>
        <v>503643</v>
      </c>
      <c r="L74" s="5"/>
      <c r="M74" s="5"/>
      <c r="N74" s="5"/>
      <c r="O74" s="5"/>
      <c r="P74" s="5"/>
      <c r="Q74" s="5"/>
    </row>
    <row r="75" spans="1:17" ht="31.5">
      <c r="A75" s="16" t="s">
        <v>44</v>
      </c>
      <c r="B75" s="13" t="s">
        <v>11</v>
      </c>
      <c r="C75" s="13">
        <v>2011</v>
      </c>
      <c r="D75" s="13">
        <v>2012</v>
      </c>
      <c r="E75" s="14">
        <f>F75+G75</f>
        <v>313054</v>
      </c>
      <c r="F75" s="14"/>
      <c r="G75" s="14">
        <v>313054</v>
      </c>
      <c r="H75" s="14"/>
      <c r="I75" s="14"/>
      <c r="J75" s="14"/>
      <c r="K75" s="6">
        <f>I75+H75+G75+F75</f>
        <v>313054</v>
      </c>
      <c r="L75" s="5"/>
      <c r="M75" s="5"/>
      <c r="N75" s="5"/>
      <c r="O75" s="5"/>
      <c r="P75" s="5"/>
      <c r="Q75" s="5"/>
    </row>
    <row r="76" spans="1:17" s="1" customFormat="1" ht="15.75">
      <c r="A76" s="24" t="s">
        <v>3</v>
      </c>
      <c r="B76" s="24"/>
      <c r="C76" s="24"/>
      <c r="D76" s="24"/>
      <c r="E76" s="6">
        <v>0</v>
      </c>
      <c r="F76" s="6"/>
      <c r="G76" s="6">
        <v>0</v>
      </c>
      <c r="H76" s="6">
        <v>0</v>
      </c>
      <c r="I76" s="6">
        <v>0</v>
      </c>
      <c r="J76" s="6"/>
      <c r="K76" s="6">
        <f>I76+H76+G76+F76</f>
        <v>0</v>
      </c>
      <c r="L76" s="7"/>
      <c r="M76" s="7"/>
      <c r="N76" s="7"/>
      <c r="O76" s="7"/>
      <c r="P76" s="7"/>
      <c r="Q76" s="7"/>
    </row>
    <row r="77" spans="1:17" ht="15.75">
      <c r="A77" s="26"/>
      <c r="B77" s="26"/>
      <c r="C77" s="26"/>
      <c r="D77" s="26"/>
      <c r="E77" s="14"/>
      <c r="F77" s="14"/>
      <c r="G77" s="14"/>
      <c r="H77" s="14"/>
      <c r="I77" s="14"/>
      <c r="J77" s="14"/>
      <c r="K77" s="6"/>
      <c r="L77" s="5"/>
      <c r="M77" s="5"/>
      <c r="N77" s="5"/>
      <c r="O77" s="5"/>
      <c r="P77" s="5"/>
      <c r="Q77" s="5"/>
    </row>
    <row r="78" spans="1:17" s="3" customFormat="1" ht="25.5" customHeight="1">
      <c r="A78" s="25" t="s">
        <v>24</v>
      </c>
      <c r="B78" s="25"/>
      <c r="C78" s="25"/>
      <c r="D78" s="25"/>
      <c r="E78" s="6">
        <v>0</v>
      </c>
      <c r="F78" s="6"/>
      <c r="G78" s="6">
        <v>0</v>
      </c>
      <c r="H78" s="6">
        <v>0</v>
      </c>
      <c r="I78" s="6">
        <v>0</v>
      </c>
      <c r="J78" s="6"/>
      <c r="K78" s="6">
        <f>I78+H78+G78+F78</f>
        <v>0</v>
      </c>
      <c r="L78" s="9"/>
      <c r="M78" s="6"/>
      <c r="N78" s="6"/>
      <c r="O78" s="6"/>
      <c r="P78" s="6"/>
      <c r="Q78" s="6"/>
    </row>
    <row r="79" spans="1:17" ht="15.75">
      <c r="A79" s="26"/>
      <c r="B79" s="26"/>
      <c r="C79" s="26"/>
      <c r="D79" s="26"/>
      <c r="E79" s="14"/>
      <c r="F79" s="14"/>
      <c r="G79" s="14"/>
      <c r="H79" s="14"/>
      <c r="I79" s="14"/>
      <c r="J79" s="14"/>
      <c r="K79" s="6"/>
      <c r="L79" s="5"/>
      <c r="M79" s="5"/>
      <c r="N79" s="5"/>
      <c r="O79" s="5"/>
      <c r="P79" s="5"/>
      <c r="Q79" s="5"/>
    </row>
    <row r="80" spans="1:17" ht="15.75">
      <c r="A80" s="33" t="s">
        <v>4</v>
      </c>
      <c r="B80" s="33"/>
      <c r="C80" s="33"/>
      <c r="D80" s="33"/>
      <c r="E80" s="14">
        <v>0</v>
      </c>
      <c r="F80" s="14"/>
      <c r="G80" s="14">
        <v>0</v>
      </c>
      <c r="H80" s="14">
        <v>0</v>
      </c>
      <c r="I80" s="14">
        <v>0</v>
      </c>
      <c r="J80" s="14"/>
      <c r="K80" s="6">
        <f>I80+H80+G80+F80</f>
        <v>0</v>
      </c>
      <c r="L80" s="5"/>
      <c r="M80" s="5"/>
      <c r="N80" s="5"/>
      <c r="O80" s="5"/>
      <c r="P80" s="5"/>
      <c r="Q80" s="5"/>
    </row>
    <row r="81" spans="1:17" ht="15.75">
      <c r="A81" s="26"/>
      <c r="B81" s="26"/>
      <c r="C81" s="26"/>
      <c r="D81" s="26"/>
      <c r="E81" s="14"/>
      <c r="F81" s="14"/>
      <c r="G81" s="14"/>
      <c r="H81" s="14"/>
      <c r="I81" s="14"/>
      <c r="J81" s="14"/>
      <c r="K81" s="6"/>
      <c r="L81" s="5"/>
      <c r="M81" s="5"/>
      <c r="N81" s="5"/>
      <c r="O81" s="5"/>
      <c r="P81" s="5"/>
      <c r="Q81" s="5"/>
    </row>
    <row r="82" spans="1:17" ht="15.75">
      <c r="A82" s="4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5.75">
      <c r="A83" s="4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5.75">
      <c r="A84" s="4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15.75">
      <c r="A85" s="4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5.75">
      <c r="A86" s="4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5.75">
      <c r="A87" s="4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5.75">
      <c r="A88" s="4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5.75">
      <c r="A89" s="4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5.75">
      <c r="A90" s="4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5.75">
      <c r="A91" s="4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5.75">
      <c r="A92" s="4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5.75">
      <c r="A93" s="4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5.75">
      <c r="A94" s="4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5.75">
      <c r="A95" s="4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15.75">
      <c r="A96" s="4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5.75">
      <c r="A97" s="4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5.75">
      <c r="A98" s="4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ht="15.75">
      <c r="A99" s="4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ht="15.75">
      <c r="A100" s="4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15.75">
      <c r="A101" s="4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5.75">
      <c r="A102" s="4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ht="15.75">
      <c r="A103" s="4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5.75">
      <c r="A104" s="4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5.75">
      <c r="A105" s="4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5.75">
      <c r="A106" s="4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5.75">
      <c r="A107" s="4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5.75">
      <c r="A108" s="4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15.75">
      <c r="A109" s="4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 ht="15.75">
      <c r="A110" s="4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5:17" ht="15.75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5:17" ht="15.75"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5:17" ht="15.75"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5:17" ht="15.75"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5:17" ht="15.75"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5:17" ht="15.75"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5:17" ht="15.75"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5:17" ht="15.75"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</sheetData>
  <sheetProtection/>
  <mergeCells count="40">
    <mergeCell ref="C1:D1"/>
    <mergeCell ref="A2:D2"/>
    <mergeCell ref="A3:D3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21:D21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78:D78"/>
    <mergeCell ref="A79:D79"/>
    <mergeCell ref="A80:D80"/>
    <mergeCell ref="A81:D81"/>
    <mergeCell ref="A65:D65"/>
    <mergeCell ref="A66:D66"/>
    <mergeCell ref="A67:D67"/>
    <mergeCell ref="A68:D68"/>
    <mergeCell ref="A76:D76"/>
    <mergeCell ref="A77:D77"/>
  </mergeCells>
  <printOptions/>
  <pageMargins left="0.35433070866141736" right="0.15748031496062992" top="0.984251968503937" bottom="0.984251968503937" header="0.5118110236220472" footer="0.5118110236220472"/>
  <pageSetup fitToHeight="2" fitToWidth="1" horizontalDpi="600" verticalDpi="600" orientation="landscape" paperSize="9" scale="58" r:id="rId1"/>
  <headerFooter alignWithMargins="0">
    <oddHeader>&amp;L&amp;"Times New Roman,Normalny"&amp;12Wykaz przedsięwzięć do Wieloletniej Prognozy Finansowej&amp;R&amp;"Times New Roman,Normalny"Załącznik nr 2 do Uchwały Rady Gminy Kłomnice Nr ... z dnia ,.......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Ksiegeugw</dc:creator>
  <cp:keywords/>
  <dc:description/>
  <cp:lastModifiedBy>Halina Paruzel Tkacz</cp:lastModifiedBy>
  <cp:lastPrinted>2012-09-11T09:24:17Z</cp:lastPrinted>
  <dcterms:created xsi:type="dcterms:W3CDTF">2010-11-13T11:28:50Z</dcterms:created>
  <dcterms:modified xsi:type="dcterms:W3CDTF">2012-09-11T09:24:27Z</dcterms:modified>
  <cp:category/>
  <cp:version/>
  <cp:contentType/>
  <cp:contentStatus/>
</cp:coreProperties>
</file>